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汇总表" sheetId="1" r:id="rId1"/>
    <sheet name="明细" sheetId="2" r:id="rId2"/>
    <sheet name="Sheet3" sheetId="3" r:id="rId3"/>
  </sheets>
  <definedNames>
    <definedName name="_xlnm.Print_Area" localSheetId="1">'明细'!$A$1:$V$65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E4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484.7</t>
        </r>
      </text>
    </comment>
    <comment ref="E7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562.9</t>
        </r>
      </text>
    </comment>
    <comment ref="F4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484.7</t>
        </r>
      </text>
    </comment>
    <comment ref="F7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562.9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T4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484.7</t>
        </r>
      </text>
    </comment>
  </commentList>
</comments>
</file>

<file path=xl/sharedStrings.xml><?xml version="1.0" encoding="utf-8"?>
<sst xmlns="http://schemas.openxmlformats.org/spreadsheetml/2006/main" count="318" uniqueCount="128">
  <si>
    <t>附件1</t>
  </si>
  <si>
    <t>2021年中小学幼儿园教师国家级培训计划专项资金分配表（市县）</t>
  </si>
  <si>
    <t>市州</t>
  </si>
  <si>
    <t>县市区/单位</t>
  </si>
  <si>
    <t>项目承办院校（机构）</t>
  </si>
  <si>
    <t>功能科目</t>
  </si>
  <si>
    <t>政府预算经济科目</t>
  </si>
  <si>
    <t>经费（万元）</t>
  </si>
  <si>
    <t>备注</t>
  </si>
  <si>
    <t>永州市</t>
  </si>
  <si>
    <t>所辖区小计</t>
  </si>
  <si>
    <t>冷水滩区</t>
  </si>
  <si>
    <t>永州市冷水滩区教师进修学校</t>
  </si>
  <si>
    <t>2050299其他普通教育支出</t>
  </si>
  <si>
    <t>505对事业单位经常性补助</t>
  </si>
  <si>
    <t>零陵区</t>
  </si>
  <si>
    <t>永州市零陵区永实学校</t>
  </si>
  <si>
    <t>2050203初中教育</t>
  </si>
  <si>
    <t>附件2</t>
  </si>
  <si>
    <t>2021年中小学幼儿园教师国家级培训计划专项资金分配明细表（市县）</t>
  </si>
  <si>
    <t>承办单位</t>
  </si>
  <si>
    <t>项目名称</t>
  </si>
  <si>
    <t>培训时长</t>
  </si>
  <si>
    <t>培训方式</t>
  </si>
  <si>
    <t>经费标准</t>
  </si>
  <si>
    <t>培训人数</t>
  </si>
  <si>
    <t>省内集中标准</t>
  </si>
  <si>
    <t>省内研修天数</t>
  </si>
  <si>
    <t>省外集中标准</t>
  </si>
  <si>
    <t>省外研修时间</t>
  </si>
  <si>
    <t>工作坊数</t>
  </si>
  <si>
    <t>坊标准</t>
  </si>
  <si>
    <t>师资费/工作室费标准</t>
  </si>
  <si>
    <t>天数/个数</t>
  </si>
  <si>
    <t>经费（元）</t>
  </si>
  <si>
    <t>经费万元</t>
  </si>
  <si>
    <t>分摊情况</t>
  </si>
  <si>
    <t>统一管理费用</t>
  </si>
  <si>
    <t>平台费</t>
  </si>
  <si>
    <t>国培拨付经费（万元）</t>
  </si>
  <si>
    <t>小计（万元）</t>
  </si>
  <si>
    <t>备注说明</t>
  </si>
  <si>
    <t>永州市小计</t>
  </si>
  <si>
    <t>永州市中小学教师发展中心</t>
  </si>
  <si>
    <t>小计</t>
  </si>
  <si>
    <t>永州市初中语文骨干教师工作坊研修(A340)</t>
  </si>
  <si>
    <t>集中培训6天，在线培训80学时</t>
  </si>
  <si>
    <t>混合式培训</t>
  </si>
  <si>
    <t>集中200，在线4万元/坊</t>
  </si>
  <si>
    <t>其中网络研修4万元/坊，分为市县培训机构线上组织、专家辅导和学员管理等2万元，拨付至培训机构、远程培训机构课程资源1万元，拨付至远程培训机构、统一管理机构平台、专家指导、教务管理等1万元，拨付至统一管理机构</t>
  </si>
  <si>
    <t>永州市高中物理骨干教师工作坊研修(A341)</t>
  </si>
  <si>
    <t>永州市高中化学骨干教师工作坊研修(A342)</t>
  </si>
  <si>
    <t>永州市高中思想政治骨干教师工作坊研修(A343)</t>
  </si>
  <si>
    <t>永州市高中地理骨干教师工作坊研修(A344)</t>
  </si>
  <si>
    <t>永州市双牌县教师发展中心</t>
  </si>
  <si>
    <t>双牌县幼儿园教师整园推进工作坊研修（C1401）</t>
  </si>
  <si>
    <t>线上80学时，线下集中培训6天（送教4天，校本研修指导2天）</t>
  </si>
  <si>
    <t>线上培训4万元/坊，线下集中200元/人/天</t>
  </si>
  <si>
    <t>双牌县小学语文教师整校推进工作坊研修（C1402）</t>
  </si>
  <si>
    <t>双牌县小学数学教师整校推进工作坊研修（C1403）</t>
  </si>
  <si>
    <t>双牌县初中语文教师整校推进工作坊研修（C1404）</t>
  </si>
  <si>
    <t>双牌县初中数学教师整校推进工作坊研修（C1405）</t>
  </si>
  <si>
    <t>双牌县英语教师整校推进工作坊研修（C1406）</t>
  </si>
  <si>
    <t>双牌县文综教师整校推进工作坊研修（C1407）</t>
  </si>
  <si>
    <t>双牌县理综教师整校推进工作坊研修（C1408）</t>
  </si>
  <si>
    <t>0（县培16）</t>
  </si>
  <si>
    <t>国培立项，县区承担经费</t>
  </si>
  <si>
    <t>双牌县体艺教师整校推进工作坊研修（C1409）</t>
  </si>
  <si>
    <t>冷水滩区中小学音乐教师整校推进工作坊研修（C3302）</t>
  </si>
  <si>
    <t>冷水滩区中小学体育教师整校推进工作坊研修（C3303）</t>
  </si>
  <si>
    <t>冷水滩区初中语文教师整校推进工作坊研修（C3304）</t>
  </si>
  <si>
    <t>冷水滩区初中数学教师整校推进工作坊研修（C3305）</t>
  </si>
  <si>
    <t>冷水滩区初中英语教师整校推进工作坊研修（C3306）</t>
  </si>
  <si>
    <t>冷水滩区初中地理教师整校推进工作坊研修（C3307）</t>
  </si>
  <si>
    <t>冷水滩区初中生物教师整校推进工作坊研修（C3308）</t>
  </si>
  <si>
    <t>10（国培0，县培10）</t>
  </si>
  <si>
    <t>冷水滩区幼儿园骨干教师整校推进工作坊研修（C3309）</t>
  </si>
  <si>
    <t>名校与双牌县五里牌小学手拉手培训（C1410）</t>
  </si>
  <si>
    <t>手拉手培训</t>
  </si>
  <si>
    <t>县外8万元/校</t>
  </si>
  <si>
    <t>蓝山县信息技术骨干教师集中培训（C3201）</t>
  </si>
  <si>
    <t>集中培训</t>
  </si>
  <si>
    <t>祁阳县教师进修学校</t>
  </si>
  <si>
    <t>祁阳县魏爱萍小学语文教师整校推进工作坊研修(C0401)</t>
  </si>
  <si>
    <t>祁阳县伍玲芳小学语文教师整校推进工作坊研修(C0402)</t>
  </si>
  <si>
    <t>祁阳县罗玉玲小学语文教师整校推进工作坊研修(C0403)</t>
  </si>
  <si>
    <t>祁阳县冯燕小学语文教师整校推进工作坊研修(C0404)</t>
  </si>
  <si>
    <t>祁阳县王淑英小学数学教师整校推进工作坊研修(C0405)</t>
  </si>
  <si>
    <t>祁阳县吴江涵小学数学教师整校推进工作坊研修(C0406)</t>
  </si>
  <si>
    <t>祁阳县周建军小学数学教师整校推进工作坊研修(C0407)</t>
  </si>
  <si>
    <t>祁阳县伍萍小学数学教师整校推进工作坊研修(C0408)</t>
  </si>
  <si>
    <t>祁阳县李玉艳学前教育教师整校推进工作坊研修(C0409)</t>
  </si>
  <si>
    <t>祁阳县刘现玉学前教育教师整园推进工作坊研修(C0410)</t>
  </si>
  <si>
    <t>蓝山县教师进修学校</t>
  </si>
  <si>
    <t>蓝山县初中生物化学教师整校推进工作坊研修（C3202）</t>
  </si>
  <si>
    <t>蓝山县初中物理教师整校推进工作坊研修（C3203）</t>
  </si>
  <si>
    <t>蓝山县小学道德与法治教师整校推进工作坊研修（C3204）</t>
  </si>
  <si>
    <t>蓝山县初中道德与法治教师整校推进工作坊研修（C3205）</t>
  </si>
  <si>
    <t>蓝山县小学科学教师整校推进工作坊研修（C3206）</t>
  </si>
  <si>
    <t>蓝山县小学班主任教师整校推进工作坊研修（C3207）</t>
  </si>
  <si>
    <t>蓝山县初中班主任教师整校推进工作坊研修（C3208）</t>
  </si>
  <si>
    <t>蓝山县新入职教师整校推进工作坊研修（C3209）</t>
  </si>
  <si>
    <t>13.6（国培0，县培13.6）</t>
  </si>
  <si>
    <t>蓝山县资深教师整校推进工作坊研修（C3210）</t>
  </si>
  <si>
    <t>19.6（国培0，县培19.6）</t>
  </si>
  <si>
    <t>蓝山县幼儿园骨干教师园本研修整校推进工作坊研修（C3211）</t>
  </si>
  <si>
    <t>宁远县教师进修学校</t>
  </si>
  <si>
    <t>宁远县学校管理团队信息化领导力提升培训(D1801)</t>
  </si>
  <si>
    <t>线上30学时，线下集中培训18学时（3天），校本研修指导12学时</t>
  </si>
  <si>
    <t>工作坊按照2万元/坊拨付承办机构，其余经费拨付至项目县</t>
  </si>
  <si>
    <t>宁远县培训团队信息技术应用指导力能力提升培训  (D1802)</t>
  </si>
  <si>
    <t>宁远县学科骨干教师信息化教学创新能力提升培训(D1803)</t>
  </si>
  <si>
    <t>宁远县整校推进教师信息技术应用能力提升培训(D1804)</t>
  </si>
  <si>
    <t>2个月（60学时）</t>
  </si>
  <si>
    <t>4万/坊</t>
  </si>
  <si>
    <t>永州市江华瑶族自治县教育局（江华县教师进修学校）</t>
  </si>
  <si>
    <t>江华县学校管理团队信息化领导力提升培训(D1901)</t>
  </si>
  <si>
    <r>
      <rPr>
        <sz val="9"/>
        <color indexed="8"/>
        <rFont val="Times New Roman"/>
        <family val="1"/>
      </rPr>
      <t>线上30</t>
    </r>
    <r>
      <rPr>
        <sz val="9"/>
        <color indexed="8"/>
        <rFont val="宋体"/>
        <family val="0"/>
      </rPr>
      <t>学时，线下集中培训</t>
    </r>
    <r>
      <rPr>
        <sz val="9"/>
        <color indexed="8"/>
        <rFont val="Times New Roman"/>
        <family val="1"/>
      </rPr>
      <t>18</t>
    </r>
    <r>
      <rPr>
        <sz val="9"/>
        <color indexed="8"/>
        <rFont val="宋体"/>
        <family val="0"/>
      </rPr>
      <t>学时（</t>
    </r>
    <r>
      <rPr>
        <sz val="9"/>
        <color indexed="8"/>
        <rFont val="Times New Roman"/>
        <family val="1"/>
      </rPr>
      <t>3</t>
    </r>
    <r>
      <rPr>
        <sz val="9"/>
        <color indexed="8"/>
        <rFont val="宋体"/>
        <family val="0"/>
      </rPr>
      <t>天），校本研修指导</t>
    </r>
    <r>
      <rPr>
        <sz val="9"/>
        <color indexed="8"/>
        <rFont val="Times New Roman"/>
        <family val="1"/>
      </rPr>
      <t>12</t>
    </r>
    <r>
      <rPr>
        <sz val="9"/>
        <color indexed="8"/>
        <rFont val="宋体"/>
        <family val="0"/>
      </rPr>
      <t>学时</t>
    </r>
  </si>
  <si>
    <r>
      <rPr>
        <sz val="9"/>
        <color indexed="8"/>
        <rFont val="Times New Roman"/>
        <family val="1"/>
      </rPr>
      <t>集中200</t>
    </r>
    <r>
      <rPr>
        <sz val="9"/>
        <color indexed="8"/>
        <rFont val="宋体"/>
        <family val="0"/>
      </rPr>
      <t>，在线</t>
    </r>
    <r>
      <rPr>
        <sz val="9"/>
        <color indexed="8"/>
        <rFont val="Times New Roman"/>
        <family val="1"/>
      </rPr>
      <t>4</t>
    </r>
    <r>
      <rPr>
        <sz val="9"/>
        <color indexed="8"/>
        <rFont val="宋体"/>
        <family val="0"/>
      </rPr>
      <t>万元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坊</t>
    </r>
  </si>
  <si>
    <t>江华县培训团队信息技术应用指导力能力提升培训  (D1902)</t>
  </si>
  <si>
    <t>江华县学科骨干教师信息化教学创新能力提升培训(D1903)</t>
  </si>
  <si>
    <t>江华县整校推进教师信息技术应用能力提升培训(D1904)</t>
  </si>
  <si>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个月（</t>
    </r>
    <r>
      <rPr>
        <sz val="9"/>
        <color indexed="8"/>
        <rFont val="Times New Roman"/>
        <family val="1"/>
      </rPr>
      <t>60</t>
    </r>
    <r>
      <rPr>
        <sz val="9"/>
        <color indexed="8"/>
        <rFont val="宋体"/>
        <family val="0"/>
      </rPr>
      <t>学时）</t>
    </r>
  </si>
  <si>
    <r>
      <rPr>
        <sz val="9"/>
        <color indexed="8"/>
        <rFont val="Times New Roman"/>
        <family val="1"/>
      </rPr>
      <t>4</t>
    </r>
    <r>
      <rPr>
        <sz val="9"/>
        <color indexed="8"/>
        <rFont val="宋体"/>
        <family val="0"/>
      </rPr>
      <t>万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坊</t>
    </r>
  </si>
  <si>
    <t>湖南省教师培训师培养工程驻点实践研修项目（A195-1）</t>
  </si>
  <si>
    <t>1年</t>
  </si>
  <si>
    <t>/</t>
  </si>
  <si>
    <t>整县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</si>
</sst>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sz val="18"/>
      <color indexed="8"/>
      <name val="方正小标宋简体"/>
      <family val="4"/>
    </font>
    <font>
      <sz val="10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0"/>
      <color indexed="8"/>
      <name val="黑体"/>
      <family val="3"/>
    </font>
    <font>
      <sz val="16"/>
      <name val="方正小标宋_GBK"/>
      <family val="0"/>
    </font>
    <font>
      <b/>
      <sz val="11"/>
      <name val="等线 Light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6"/>
      <color theme="1"/>
      <name val="黑体"/>
      <family val="3"/>
    </font>
    <font>
      <sz val="18"/>
      <color theme="1"/>
      <name val="方正小标宋简体"/>
      <family val="4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9"/>
      <color rgb="FF000000"/>
      <name val="宋体"/>
      <family val="0"/>
    </font>
    <font>
      <sz val="9"/>
      <color rgb="FF000000"/>
      <name val="Times New Roman"/>
      <family val="1"/>
    </font>
    <font>
      <sz val="10"/>
      <color theme="1"/>
      <name val="黑体"/>
      <family val="3"/>
    </font>
    <font>
      <b/>
      <sz val="10"/>
      <name val="Calibri"/>
      <family val="0"/>
    </font>
    <font>
      <sz val="10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30" fillId="0" borderId="0">
      <alignment vertical="center"/>
      <protection/>
    </xf>
  </cellStyleXfs>
  <cellXfs count="66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 wrapText="1"/>
    </xf>
    <xf numFmtId="0" fontId="52" fillId="0" borderId="0" xfId="0" applyFont="1" applyFill="1" applyAlignment="1">
      <alignment horizontal="left" vertical="center"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55" fillId="25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5" fillId="2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Fill="1" applyBorder="1" applyAlignment="1">
      <alignment horizontal="left" vertical="center"/>
    </xf>
    <xf numFmtId="0" fontId="52" fillId="0" borderId="12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justify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0" fontId="52" fillId="0" borderId="13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horizontal="justify" vertical="center" wrapText="1"/>
    </xf>
    <xf numFmtId="0" fontId="58" fillId="0" borderId="10" xfId="0" applyFont="1" applyFill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>
      <alignment vertical="center"/>
    </xf>
    <xf numFmtId="0" fontId="5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2" fillId="0" borderId="10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justify" vertical="center" wrapText="1"/>
    </xf>
    <xf numFmtId="0" fontId="0" fillId="0" borderId="0" xfId="0" applyFill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vertical="center"/>
    </xf>
    <xf numFmtId="0" fontId="59" fillId="0" borderId="0" xfId="0" applyFont="1" applyFill="1" applyAlignment="1">
      <alignment horizontal="center" vertical="center"/>
    </xf>
    <xf numFmtId="0" fontId="9" fillId="0" borderId="14" xfId="58" applyFont="1" applyFill="1" applyBorder="1" applyAlignment="1">
      <alignment horizontal="center" vertical="center" wrapText="1"/>
      <protection/>
    </xf>
    <xf numFmtId="0" fontId="9" fillId="0" borderId="0" xfId="58" applyFont="1" applyFill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60" fillId="0" borderId="10" xfId="58" applyFont="1" applyFill="1" applyBorder="1" applyAlignment="1">
      <alignment horizontal="center" vertical="center"/>
      <protection/>
    </xf>
    <xf numFmtId="0" fontId="52" fillId="6" borderId="15" xfId="0" applyFont="1" applyFill="1" applyBorder="1" applyAlignment="1">
      <alignment horizontal="center" vertical="center" wrapText="1"/>
    </xf>
    <xf numFmtId="0" fontId="52" fillId="6" borderId="16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/>
    </xf>
    <xf numFmtId="0" fontId="61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F5" sqref="F5:F6"/>
    </sheetView>
  </sheetViews>
  <sheetFormatPr defaultColWidth="9.00390625" defaultRowHeight="15"/>
  <cols>
    <col min="1" max="1" width="7.140625" style="7" customWidth="1"/>
    <col min="2" max="2" width="8.140625" style="54" customWidth="1"/>
    <col min="3" max="3" width="23.140625" style="54" customWidth="1"/>
    <col min="4" max="4" width="20.57421875" style="54" customWidth="1"/>
    <col min="5" max="5" width="21.28125" style="7" customWidth="1"/>
    <col min="6" max="6" width="14.421875" style="55" customWidth="1"/>
    <col min="7" max="7" width="14.140625" style="55" customWidth="1"/>
    <col min="8" max="16384" width="9.00390625" style="55" customWidth="1"/>
  </cols>
  <sheetData>
    <row r="1" ht="12">
      <c r="A1" s="56" t="s">
        <v>0</v>
      </c>
    </row>
    <row r="2" spans="1:7" s="1" customFormat="1" ht="27.75" customHeight="1">
      <c r="A2" s="57" t="s">
        <v>1</v>
      </c>
      <c r="B2" s="58"/>
      <c r="C2" s="58"/>
      <c r="D2" s="58"/>
      <c r="E2" s="58"/>
      <c r="F2" s="58"/>
      <c r="G2" s="58"/>
    </row>
    <row r="3" spans="1:7" s="52" customFormat="1" ht="27" customHeight="1">
      <c r="A3" s="59" t="s">
        <v>2</v>
      </c>
      <c r="B3" s="59" t="s">
        <v>3</v>
      </c>
      <c r="C3" s="59" t="s">
        <v>4</v>
      </c>
      <c r="D3" s="59" t="s">
        <v>5</v>
      </c>
      <c r="E3" s="59" t="s">
        <v>6</v>
      </c>
      <c r="F3" s="59" t="s">
        <v>7</v>
      </c>
      <c r="G3" s="60" t="s">
        <v>8</v>
      </c>
    </row>
    <row r="4" spans="1:7" ht="12" customHeight="1">
      <c r="A4" s="14" t="s">
        <v>9</v>
      </c>
      <c r="B4" s="61" t="s">
        <v>10</v>
      </c>
      <c r="C4" s="62"/>
      <c r="D4" s="63"/>
      <c r="E4" s="14"/>
      <c r="F4" s="14">
        <f>F5+F6</f>
        <v>88.7</v>
      </c>
      <c r="G4" s="64"/>
    </row>
    <row r="5" spans="1:7" ht="12" customHeight="1">
      <c r="A5" s="14"/>
      <c r="B5" s="14" t="s">
        <v>11</v>
      </c>
      <c r="C5" s="65" t="s">
        <v>12</v>
      </c>
      <c r="D5" s="14" t="s">
        <v>13</v>
      </c>
      <c r="E5" s="65" t="s">
        <v>14</v>
      </c>
      <c r="F5" s="14">
        <v>63.2</v>
      </c>
      <c r="G5" s="64"/>
    </row>
    <row r="6" spans="1:7" ht="12" customHeight="1">
      <c r="A6" s="14"/>
      <c r="B6" s="14" t="s">
        <v>15</v>
      </c>
      <c r="C6" s="14" t="s">
        <v>16</v>
      </c>
      <c r="D6" s="14" t="s">
        <v>17</v>
      </c>
      <c r="E6" s="65" t="s">
        <v>14</v>
      </c>
      <c r="F6" s="14">
        <v>25.5</v>
      </c>
      <c r="G6" s="64"/>
    </row>
    <row r="7" ht="12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s="53" customFormat="1" ht="12.75" customHeight="1"/>
    <row r="18" ht="12.75" customHeight="1"/>
    <row r="19" ht="12.75" customHeight="1"/>
    <row r="20" ht="12.75" customHeight="1"/>
    <row r="21" ht="12.75" customHeight="1"/>
    <row r="22" ht="12.75" customHeight="1"/>
    <row r="23" s="53" customFormat="1" ht="12.75" customHeight="1"/>
    <row r="24" ht="12.75" customHeight="1"/>
    <row r="25" ht="12.75" customHeight="1"/>
    <row r="26" ht="12.75" customHeight="1"/>
    <row r="27" ht="12.75" customHeight="1"/>
    <row r="28" s="53" customFormat="1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s="53" customFormat="1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60" ht="12"/>
    <row r="161" ht="12"/>
    <row r="162" ht="12"/>
    <row r="163" ht="12"/>
    <row r="164" ht="12"/>
    <row r="194" ht="12"/>
    <row r="195" ht="12"/>
    <row r="196" ht="12"/>
  </sheetData>
  <sheetProtection/>
  <mergeCells count="47">
    <mergeCell ref="A2:G2"/>
    <mergeCell ref="B4:C4"/>
    <mergeCell ref="I4:K4"/>
    <mergeCell ref="AG4:AI4"/>
    <mergeCell ref="BE4:BG4"/>
    <mergeCell ref="CC4:CE4"/>
    <mergeCell ref="DA4:DC4"/>
    <mergeCell ref="DY4:EA4"/>
    <mergeCell ref="EW4:EY4"/>
    <mergeCell ref="FU4:FW4"/>
    <mergeCell ref="GS4:GU4"/>
    <mergeCell ref="HQ4:HS4"/>
    <mergeCell ref="IO4:IQ4"/>
    <mergeCell ref="A4:A6"/>
  </mergeCells>
  <printOptions/>
  <pageMargins left="0.590277777777778" right="0.4326388888888891" top="0.75" bottom="0.75" header="0.3" footer="0.3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5"/>
  <sheetViews>
    <sheetView tabSelected="1" workbookViewId="0" topLeftCell="A1">
      <selection activeCell="A66" sqref="A66:IV328"/>
    </sheetView>
  </sheetViews>
  <sheetFormatPr defaultColWidth="9.00390625" defaultRowHeight="15"/>
  <cols>
    <col min="1" max="1" width="10.8515625" style="4" customWidth="1"/>
    <col min="2" max="2" width="40.7109375" style="3" customWidth="1"/>
    <col min="3" max="3" width="22.00390625" style="5" customWidth="1"/>
    <col min="4" max="4" width="11.7109375" style="5" customWidth="1"/>
    <col min="5" max="5" width="20.8515625" style="6" customWidth="1"/>
    <col min="6" max="6" width="7.7109375" style="7" customWidth="1"/>
    <col min="7" max="7" width="5.8515625" style="7" customWidth="1"/>
    <col min="8" max="8" width="5.421875" style="7" customWidth="1"/>
    <col min="9" max="9" width="5.00390625" style="7" customWidth="1"/>
    <col min="10" max="10" width="6.00390625" style="7" customWidth="1"/>
    <col min="11" max="11" width="4.28125" style="7" customWidth="1"/>
    <col min="12" max="13" width="9.00390625" style="7" customWidth="1"/>
    <col min="14" max="14" width="6.140625" style="7" customWidth="1"/>
    <col min="15" max="15" width="9.00390625" style="6" hidden="1" customWidth="1"/>
    <col min="16" max="16" width="7.00390625" style="7" hidden="1" customWidth="1"/>
    <col min="17" max="17" width="9.140625" style="7" hidden="1" customWidth="1"/>
    <col min="18" max="18" width="6.57421875" style="7" hidden="1" customWidth="1"/>
    <col min="19" max="19" width="12.7109375" style="6" hidden="1" customWidth="1"/>
    <col min="20" max="20" width="13.7109375" style="7" customWidth="1"/>
    <col min="21" max="21" width="9.7109375" style="8" customWidth="1"/>
    <col min="22" max="22" width="52.7109375" style="3" customWidth="1"/>
    <col min="23" max="16384" width="9.00390625" style="3" customWidth="1"/>
  </cols>
  <sheetData>
    <row r="1" ht="20.25">
      <c r="A1" s="9" t="s">
        <v>18</v>
      </c>
    </row>
    <row r="2" spans="1:23" s="1" customFormat="1" ht="24">
      <c r="A2" s="10" t="s">
        <v>19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44"/>
    </row>
    <row r="3" spans="1:22" s="2" customFormat="1" ht="41.25" customHeight="1">
      <c r="A3" s="11" t="s">
        <v>20</v>
      </c>
      <c r="B3" s="12" t="s">
        <v>21</v>
      </c>
      <c r="C3" s="13" t="s">
        <v>22</v>
      </c>
      <c r="D3" s="13" t="s">
        <v>23</v>
      </c>
      <c r="E3" s="13" t="s">
        <v>24</v>
      </c>
      <c r="F3" s="13" t="s">
        <v>25</v>
      </c>
      <c r="G3" s="14" t="s">
        <v>26</v>
      </c>
      <c r="H3" s="14" t="s">
        <v>27</v>
      </c>
      <c r="I3" s="14" t="s">
        <v>28</v>
      </c>
      <c r="J3" s="14" t="s">
        <v>29</v>
      </c>
      <c r="K3" s="39" t="s">
        <v>30</v>
      </c>
      <c r="L3" s="14" t="s">
        <v>31</v>
      </c>
      <c r="M3" s="14" t="s">
        <v>32</v>
      </c>
      <c r="N3" s="14" t="s">
        <v>33</v>
      </c>
      <c r="O3" s="14" t="s">
        <v>34</v>
      </c>
      <c r="P3" s="14" t="s">
        <v>35</v>
      </c>
      <c r="Q3" s="14" t="s">
        <v>36</v>
      </c>
      <c r="R3" s="39" t="s">
        <v>37</v>
      </c>
      <c r="S3" s="14" t="s">
        <v>38</v>
      </c>
      <c r="T3" s="14" t="s">
        <v>39</v>
      </c>
      <c r="U3" s="11" t="s">
        <v>40</v>
      </c>
      <c r="V3" s="11" t="s">
        <v>41</v>
      </c>
    </row>
    <row r="4" spans="1:22" s="3" customFormat="1" ht="12">
      <c r="A4" s="15" t="s">
        <v>42</v>
      </c>
      <c r="B4" s="16"/>
      <c r="C4" s="17"/>
      <c r="D4" s="17"/>
      <c r="E4" s="17"/>
      <c r="F4" s="13"/>
      <c r="G4" s="18"/>
      <c r="H4" s="18"/>
      <c r="I4" s="18"/>
      <c r="J4" s="18"/>
      <c r="K4" s="40"/>
      <c r="L4" s="18"/>
      <c r="M4" s="18"/>
      <c r="N4" s="18"/>
      <c r="O4" s="41"/>
      <c r="P4" s="42"/>
      <c r="Q4" s="13"/>
      <c r="R4" s="40"/>
      <c r="S4" s="40"/>
      <c r="T4" s="18">
        <f>T5+T11+T21+T30+T33+T44+T55+T60</f>
        <v>555.5</v>
      </c>
      <c r="U4" s="15"/>
      <c r="V4" s="45"/>
    </row>
    <row r="5" spans="1:22" s="3" customFormat="1" ht="12">
      <c r="A5" s="19" t="s">
        <v>43</v>
      </c>
      <c r="B5" s="20" t="s">
        <v>44</v>
      </c>
      <c r="C5" s="21"/>
      <c r="D5" s="21"/>
      <c r="E5" s="21"/>
      <c r="F5" s="22"/>
      <c r="G5" s="18"/>
      <c r="H5" s="18"/>
      <c r="I5" s="18"/>
      <c r="J5" s="18"/>
      <c r="K5" s="18"/>
      <c r="L5" s="18"/>
      <c r="M5" s="18"/>
      <c r="N5" s="18"/>
      <c r="O5" s="41"/>
      <c r="P5" s="42"/>
      <c r="Q5" s="18"/>
      <c r="R5" s="18"/>
      <c r="S5" s="18"/>
      <c r="T5" s="18">
        <f>U6</f>
        <v>70</v>
      </c>
      <c r="U5" s="19"/>
      <c r="V5" s="45"/>
    </row>
    <row r="6" spans="1:22" s="3" customFormat="1" ht="36">
      <c r="A6" s="19"/>
      <c r="B6" s="23" t="s">
        <v>45</v>
      </c>
      <c r="C6" s="17" t="s">
        <v>46</v>
      </c>
      <c r="D6" s="17" t="s">
        <v>47</v>
      </c>
      <c r="E6" s="17" t="s">
        <v>48</v>
      </c>
      <c r="F6" s="13">
        <v>100</v>
      </c>
      <c r="G6" s="18">
        <v>200</v>
      </c>
      <c r="H6" s="18">
        <v>6</v>
      </c>
      <c r="I6" s="18"/>
      <c r="J6" s="18"/>
      <c r="K6" s="40">
        <v>1</v>
      </c>
      <c r="L6" s="18">
        <v>40000</v>
      </c>
      <c r="M6" s="18"/>
      <c r="N6" s="18"/>
      <c r="O6" s="41">
        <f>G6*H6*F6+F6*I6*J6+K6*L6+M6*N6</f>
        <v>160000</v>
      </c>
      <c r="P6" s="42">
        <f>O6/10000</f>
        <v>16</v>
      </c>
      <c r="Q6" s="13">
        <v>16</v>
      </c>
      <c r="R6" s="40">
        <v>1</v>
      </c>
      <c r="S6" s="40">
        <v>1</v>
      </c>
      <c r="T6" s="18">
        <f>Q6-R6-S6</f>
        <v>14</v>
      </c>
      <c r="U6" s="46">
        <f>SUM(T6:T10)</f>
        <v>70</v>
      </c>
      <c r="V6" s="45" t="s">
        <v>49</v>
      </c>
    </row>
    <row r="7" spans="1:22" s="3" customFormat="1" ht="48">
      <c r="A7" s="19"/>
      <c r="B7" s="23" t="s">
        <v>50</v>
      </c>
      <c r="C7" s="17" t="s">
        <v>46</v>
      </c>
      <c r="D7" s="17" t="s">
        <v>47</v>
      </c>
      <c r="E7" s="17" t="s">
        <v>48</v>
      </c>
      <c r="F7" s="13">
        <v>100</v>
      </c>
      <c r="G7" s="18">
        <v>200</v>
      </c>
      <c r="H7" s="18">
        <v>6</v>
      </c>
      <c r="I7" s="18"/>
      <c r="J7" s="18"/>
      <c r="K7" s="40">
        <v>1</v>
      </c>
      <c r="L7" s="18">
        <v>40000</v>
      </c>
      <c r="M7" s="18"/>
      <c r="N7" s="18"/>
      <c r="O7" s="41">
        <f>G7*H7*F7+F7*I7*J7+K7*L7+M7*N7</f>
        <v>160000</v>
      </c>
      <c r="P7" s="42">
        <f>O7/10000</f>
        <v>16</v>
      </c>
      <c r="Q7" s="13">
        <v>16</v>
      </c>
      <c r="R7" s="40">
        <v>1</v>
      </c>
      <c r="S7" s="40">
        <v>1</v>
      </c>
      <c r="T7" s="18">
        <f>Q7-R7-S7</f>
        <v>14</v>
      </c>
      <c r="U7" s="19"/>
      <c r="V7" s="45" t="s">
        <v>49</v>
      </c>
    </row>
    <row r="8" spans="1:22" s="3" customFormat="1" ht="48">
      <c r="A8" s="19"/>
      <c r="B8" s="23" t="s">
        <v>51</v>
      </c>
      <c r="C8" s="17" t="s">
        <v>46</v>
      </c>
      <c r="D8" s="17" t="s">
        <v>47</v>
      </c>
      <c r="E8" s="17" t="s">
        <v>48</v>
      </c>
      <c r="F8" s="13">
        <v>100</v>
      </c>
      <c r="G8" s="18">
        <v>200</v>
      </c>
      <c r="H8" s="18">
        <v>6</v>
      </c>
      <c r="I8" s="18"/>
      <c r="J8" s="18"/>
      <c r="K8" s="40">
        <v>1</v>
      </c>
      <c r="L8" s="18">
        <v>40000</v>
      </c>
      <c r="M8" s="18"/>
      <c r="N8" s="18"/>
      <c r="O8" s="41">
        <f>G8*H8*F8+F8*I8*J8+K8*L8+M8*N8</f>
        <v>160000</v>
      </c>
      <c r="P8" s="42">
        <f>O8/10000</f>
        <v>16</v>
      </c>
      <c r="Q8" s="13">
        <v>16</v>
      </c>
      <c r="R8" s="40">
        <v>1</v>
      </c>
      <c r="S8" s="40">
        <v>1</v>
      </c>
      <c r="T8" s="18">
        <f>Q8-R8-S8</f>
        <v>14</v>
      </c>
      <c r="U8" s="19"/>
      <c r="V8" s="45" t="s">
        <v>49</v>
      </c>
    </row>
    <row r="9" spans="1:22" s="3" customFormat="1" ht="48">
      <c r="A9" s="19"/>
      <c r="B9" s="23" t="s">
        <v>52</v>
      </c>
      <c r="C9" s="17" t="s">
        <v>46</v>
      </c>
      <c r="D9" s="17" t="s">
        <v>47</v>
      </c>
      <c r="E9" s="17" t="s">
        <v>48</v>
      </c>
      <c r="F9" s="13">
        <v>100</v>
      </c>
      <c r="G9" s="18">
        <v>200</v>
      </c>
      <c r="H9" s="18">
        <v>6</v>
      </c>
      <c r="I9" s="18"/>
      <c r="J9" s="18"/>
      <c r="K9" s="40">
        <v>1</v>
      </c>
      <c r="L9" s="18">
        <v>40000</v>
      </c>
      <c r="M9" s="18"/>
      <c r="N9" s="18"/>
      <c r="O9" s="41">
        <f>G9*H9*F9+F9*I9*J9+K9*L9+M9*N9</f>
        <v>160000</v>
      </c>
      <c r="P9" s="42">
        <f>O9/10000</f>
        <v>16</v>
      </c>
      <c r="Q9" s="13">
        <v>16</v>
      </c>
      <c r="R9" s="40">
        <v>1</v>
      </c>
      <c r="S9" s="40">
        <v>1</v>
      </c>
      <c r="T9" s="18">
        <f>Q9-R9-S9</f>
        <v>14</v>
      </c>
      <c r="U9" s="19"/>
      <c r="V9" s="45" t="s">
        <v>49</v>
      </c>
    </row>
    <row r="10" spans="1:22" s="3" customFormat="1" ht="48">
      <c r="A10" s="24"/>
      <c r="B10" s="23" t="s">
        <v>53</v>
      </c>
      <c r="C10" s="17" t="s">
        <v>46</v>
      </c>
      <c r="D10" s="17" t="s">
        <v>47</v>
      </c>
      <c r="E10" s="17" t="s">
        <v>48</v>
      </c>
      <c r="F10" s="13">
        <v>100</v>
      </c>
      <c r="G10" s="18">
        <v>200</v>
      </c>
      <c r="H10" s="18">
        <v>6</v>
      </c>
      <c r="I10" s="18"/>
      <c r="J10" s="18"/>
      <c r="K10" s="40">
        <v>1</v>
      </c>
      <c r="L10" s="18">
        <v>40000</v>
      </c>
      <c r="M10" s="18"/>
      <c r="N10" s="18"/>
      <c r="O10" s="41">
        <f>G10*H10*F10+F10*I10*J10+K10*L10+M10*N10</f>
        <v>160000</v>
      </c>
      <c r="P10" s="42">
        <f>O10/10000</f>
        <v>16</v>
      </c>
      <c r="Q10" s="13">
        <v>16</v>
      </c>
      <c r="R10" s="40">
        <v>1</v>
      </c>
      <c r="S10" s="40">
        <v>1</v>
      </c>
      <c r="T10" s="18">
        <f>Q10-R10-S10</f>
        <v>14</v>
      </c>
      <c r="U10" s="24"/>
      <c r="V10" s="45" t="s">
        <v>49</v>
      </c>
    </row>
    <row r="11" spans="1:22" s="3" customFormat="1" ht="12">
      <c r="A11" s="19" t="s">
        <v>54</v>
      </c>
      <c r="B11" s="20" t="s">
        <v>44</v>
      </c>
      <c r="C11" s="17"/>
      <c r="D11" s="17"/>
      <c r="E11" s="17"/>
      <c r="F11" s="13"/>
      <c r="G11" s="18"/>
      <c r="H11" s="18"/>
      <c r="I11" s="18"/>
      <c r="J11" s="18"/>
      <c r="K11" s="40"/>
      <c r="L11" s="18"/>
      <c r="M11" s="18"/>
      <c r="N11" s="18"/>
      <c r="O11" s="41"/>
      <c r="P11" s="42"/>
      <c r="Q11" s="13"/>
      <c r="R11" s="40"/>
      <c r="S11" s="40"/>
      <c r="T11" s="18">
        <f>U12</f>
        <v>98</v>
      </c>
      <c r="U11" s="19"/>
      <c r="V11" s="45"/>
    </row>
    <row r="12" spans="1:22" s="3" customFormat="1" ht="48">
      <c r="A12" s="19"/>
      <c r="B12" s="25" t="s">
        <v>55</v>
      </c>
      <c r="C12" s="21" t="s">
        <v>56</v>
      </c>
      <c r="D12" s="21" t="s">
        <v>47</v>
      </c>
      <c r="E12" s="21" t="s">
        <v>57</v>
      </c>
      <c r="F12" s="26">
        <v>100</v>
      </c>
      <c r="G12" s="18">
        <v>200</v>
      </c>
      <c r="H12" s="18">
        <v>6</v>
      </c>
      <c r="I12" s="18"/>
      <c r="J12" s="18"/>
      <c r="K12" s="18">
        <v>1</v>
      </c>
      <c r="L12" s="18">
        <v>40000</v>
      </c>
      <c r="M12" s="18"/>
      <c r="N12" s="18"/>
      <c r="O12" s="41">
        <f aca="true" t="shared" si="0" ref="O12:O20">G12*F12*H12+I12*J12*F12+K12*L12+M12*N12</f>
        <v>160000</v>
      </c>
      <c r="P12" s="42">
        <f aca="true" t="shared" si="1" ref="P12:P20">O12/10000</f>
        <v>16</v>
      </c>
      <c r="Q12" s="18">
        <v>16</v>
      </c>
      <c r="R12" s="18">
        <v>1</v>
      </c>
      <c r="S12" s="18">
        <v>1</v>
      </c>
      <c r="T12" s="18">
        <f aca="true" t="shared" si="2" ref="T12:T18">Q12-R12-S12</f>
        <v>14</v>
      </c>
      <c r="U12" s="46">
        <f>SUM(T12:T20)</f>
        <v>98</v>
      </c>
      <c r="V12" s="45" t="s">
        <v>49</v>
      </c>
    </row>
    <row r="13" spans="1:22" s="3" customFormat="1" ht="48">
      <c r="A13" s="19"/>
      <c r="B13" s="25" t="s">
        <v>58</v>
      </c>
      <c r="C13" s="21" t="s">
        <v>56</v>
      </c>
      <c r="D13" s="21" t="s">
        <v>47</v>
      </c>
      <c r="E13" s="21" t="s">
        <v>57</v>
      </c>
      <c r="F13" s="26">
        <v>100</v>
      </c>
      <c r="G13" s="18">
        <v>200</v>
      </c>
      <c r="H13" s="18">
        <v>6</v>
      </c>
      <c r="I13" s="18"/>
      <c r="J13" s="18"/>
      <c r="K13" s="18">
        <v>1</v>
      </c>
      <c r="L13" s="18">
        <v>40000</v>
      </c>
      <c r="M13" s="18"/>
      <c r="N13" s="18"/>
      <c r="O13" s="41">
        <f t="shared" si="0"/>
        <v>160000</v>
      </c>
      <c r="P13" s="42">
        <f t="shared" si="1"/>
        <v>16</v>
      </c>
      <c r="Q13" s="18">
        <v>16</v>
      </c>
      <c r="R13" s="18">
        <v>1</v>
      </c>
      <c r="S13" s="18">
        <v>1</v>
      </c>
      <c r="T13" s="18">
        <f t="shared" si="2"/>
        <v>14</v>
      </c>
      <c r="U13" s="19"/>
      <c r="V13" s="45" t="s">
        <v>49</v>
      </c>
    </row>
    <row r="14" spans="1:22" s="3" customFormat="1" ht="48">
      <c r="A14" s="19"/>
      <c r="B14" s="25" t="s">
        <v>59</v>
      </c>
      <c r="C14" s="21" t="s">
        <v>56</v>
      </c>
      <c r="D14" s="21" t="s">
        <v>47</v>
      </c>
      <c r="E14" s="21" t="s">
        <v>57</v>
      </c>
      <c r="F14" s="26">
        <v>100</v>
      </c>
      <c r="G14" s="18">
        <v>200</v>
      </c>
      <c r="H14" s="18">
        <v>6</v>
      </c>
      <c r="I14" s="18"/>
      <c r="J14" s="18"/>
      <c r="K14" s="18">
        <v>1</v>
      </c>
      <c r="L14" s="18">
        <v>40000</v>
      </c>
      <c r="M14" s="18"/>
      <c r="N14" s="18"/>
      <c r="O14" s="41">
        <f t="shared" si="0"/>
        <v>160000</v>
      </c>
      <c r="P14" s="42">
        <f t="shared" si="1"/>
        <v>16</v>
      </c>
      <c r="Q14" s="18">
        <v>16</v>
      </c>
      <c r="R14" s="18">
        <v>1</v>
      </c>
      <c r="S14" s="18">
        <v>1</v>
      </c>
      <c r="T14" s="18">
        <f t="shared" si="2"/>
        <v>14</v>
      </c>
      <c r="U14" s="19"/>
      <c r="V14" s="45" t="s">
        <v>49</v>
      </c>
    </row>
    <row r="15" spans="1:22" s="3" customFormat="1" ht="48">
      <c r="A15" s="19"/>
      <c r="B15" s="25" t="s">
        <v>60</v>
      </c>
      <c r="C15" s="21" t="s">
        <v>56</v>
      </c>
      <c r="D15" s="21" t="s">
        <v>47</v>
      </c>
      <c r="E15" s="21" t="s">
        <v>57</v>
      </c>
      <c r="F15" s="26">
        <v>100</v>
      </c>
      <c r="G15" s="18">
        <v>200</v>
      </c>
      <c r="H15" s="18">
        <v>6</v>
      </c>
      <c r="I15" s="18"/>
      <c r="J15" s="18"/>
      <c r="K15" s="18">
        <v>1</v>
      </c>
      <c r="L15" s="18">
        <v>40000</v>
      </c>
      <c r="M15" s="18"/>
      <c r="N15" s="18"/>
      <c r="O15" s="41">
        <f t="shared" si="0"/>
        <v>160000</v>
      </c>
      <c r="P15" s="42">
        <f t="shared" si="1"/>
        <v>16</v>
      </c>
      <c r="Q15" s="18">
        <v>16</v>
      </c>
      <c r="R15" s="18">
        <v>1</v>
      </c>
      <c r="S15" s="18">
        <v>1</v>
      </c>
      <c r="T15" s="18">
        <f t="shared" si="2"/>
        <v>14</v>
      </c>
      <c r="U15" s="19"/>
      <c r="V15" s="45" t="s">
        <v>49</v>
      </c>
    </row>
    <row r="16" spans="1:22" s="3" customFormat="1" ht="48">
      <c r="A16" s="19"/>
      <c r="B16" s="25" t="s">
        <v>61</v>
      </c>
      <c r="C16" s="21" t="s">
        <v>56</v>
      </c>
      <c r="D16" s="21" t="s">
        <v>47</v>
      </c>
      <c r="E16" s="21" t="s">
        <v>57</v>
      </c>
      <c r="F16" s="26">
        <v>100</v>
      </c>
      <c r="G16" s="18">
        <v>200</v>
      </c>
      <c r="H16" s="18">
        <v>6</v>
      </c>
      <c r="I16" s="18"/>
      <c r="J16" s="18"/>
      <c r="K16" s="18">
        <v>1</v>
      </c>
      <c r="L16" s="18">
        <v>40000</v>
      </c>
      <c r="M16" s="18"/>
      <c r="N16" s="18"/>
      <c r="O16" s="41">
        <f t="shared" si="0"/>
        <v>160000</v>
      </c>
      <c r="P16" s="42">
        <f t="shared" si="1"/>
        <v>16</v>
      </c>
      <c r="Q16" s="18">
        <v>16</v>
      </c>
      <c r="R16" s="18">
        <v>1</v>
      </c>
      <c r="S16" s="18">
        <v>1</v>
      </c>
      <c r="T16" s="18">
        <f t="shared" si="2"/>
        <v>14</v>
      </c>
      <c r="U16" s="19"/>
      <c r="V16" s="45" t="s">
        <v>49</v>
      </c>
    </row>
    <row r="17" spans="1:22" s="3" customFormat="1" ht="48">
      <c r="A17" s="19"/>
      <c r="B17" s="25" t="s">
        <v>62</v>
      </c>
      <c r="C17" s="21" t="s">
        <v>56</v>
      </c>
      <c r="D17" s="21" t="s">
        <v>47</v>
      </c>
      <c r="E17" s="21" t="s">
        <v>57</v>
      </c>
      <c r="F17" s="26">
        <v>100</v>
      </c>
      <c r="G17" s="18">
        <v>200</v>
      </c>
      <c r="H17" s="18">
        <v>6</v>
      </c>
      <c r="I17" s="18"/>
      <c r="J17" s="18"/>
      <c r="K17" s="18">
        <v>1</v>
      </c>
      <c r="L17" s="18">
        <v>40000</v>
      </c>
      <c r="M17" s="18"/>
      <c r="N17" s="18"/>
      <c r="O17" s="41">
        <f t="shared" si="0"/>
        <v>160000</v>
      </c>
      <c r="P17" s="42">
        <f t="shared" si="1"/>
        <v>16</v>
      </c>
      <c r="Q17" s="18">
        <v>16</v>
      </c>
      <c r="R17" s="18">
        <v>1</v>
      </c>
      <c r="S17" s="18">
        <v>1</v>
      </c>
      <c r="T17" s="18">
        <f t="shared" si="2"/>
        <v>14</v>
      </c>
      <c r="U17" s="19"/>
      <c r="V17" s="45" t="s">
        <v>49</v>
      </c>
    </row>
    <row r="18" spans="1:22" s="3" customFormat="1" ht="48">
      <c r="A18" s="19"/>
      <c r="B18" s="25" t="s">
        <v>63</v>
      </c>
      <c r="C18" s="21" t="s">
        <v>56</v>
      </c>
      <c r="D18" s="21" t="s">
        <v>47</v>
      </c>
      <c r="E18" s="21" t="s">
        <v>57</v>
      </c>
      <c r="F18" s="26">
        <v>100</v>
      </c>
      <c r="G18" s="18">
        <v>200</v>
      </c>
      <c r="H18" s="18">
        <v>6</v>
      </c>
      <c r="I18" s="18"/>
      <c r="J18" s="18"/>
      <c r="K18" s="18">
        <v>1</v>
      </c>
      <c r="L18" s="18">
        <v>40000</v>
      </c>
      <c r="M18" s="18"/>
      <c r="N18" s="18"/>
      <c r="O18" s="41">
        <f t="shared" si="0"/>
        <v>160000</v>
      </c>
      <c r="P18" s="42">
        <f t="shared" si="1"/>
        <v>16</v>
      </c>
      <c r="Q18" s="18">
        <v>16</v>
      </c>
      <c r="R18" s="18">
        <v>1</v>
      </c>
      <c r="S18" s="18">
        <v>1</v>
      </c>
      <c r="T18" s="18">
        <f t="shared" si="2"/>
        <v>14</v>
      </c>
      <c r="U18" s="19"/>
      <c r="V18" s="45" t="s">
        <v>49</v>
      </c>
    </row>
    <row r="19" spans="1:22" s="3" customFormat="1" ht="36">
      <c r="A19" s="19"/>
      <c r="B19" s="25" t="s">
        <v>64</v>
      </c>
      <c r="C19" s="21" t="s">
        <v>56</v>
      </c>
      <c r="D19" s="21" t="s">
        <v>47</v>
      </c>
      <c r="E19" s="21" t="s">
        <v>57</v>
      </c>
      <c r="F19" s="26">
        <v>100</v>
      </c>
      <c r="G19" s="18">
        <v>200</v>
      </c>
      <c r="H19" s="18">
        <v>6</v>
      </c>
      <c r="I19" s="18"/>
      <c r="J19" s="18"/>
      <c r="K19" s="18">
        <v>1</v>
      </c>
      <c r="L19" s="18">
        <v>40000</v>
      </c>
      <c r="M19" s="18"/>
      <c r="N19" s="18"/>
      <c r="O19" s="41">
        <f t="shared" si="0"/>
        <v>160000</v>
      </c>
      <c r="P19" s="42">
        <f t="shared" si="1"/>
        <v>16</v>
      </c>
      <c r="Q19" s="18" t="s">
        <v>65</v>
      </c>
      <c r="R19" s="18"/>
      <c r="S19" s="18"/>
      <c r="T19" s="18">
        <v>0</v>
      </c>
      <c r="U19" s="19"/>
      <c r="V19" s="45" t="s">
        <v>66</v>
      </c>
    </row>
    <row r="20" spans="1:22" s="3" customFormat="1" ht="36">
      <c r="A20" s="24"/>
      <c r="B20" s="25" t="s">
        <v>67</v>
      </c>
      <c r="C20" s="21" t="s">
        <v>56</v>
      </c>
      <c r="D20" s="21" t="s">
        <v>47</v>
      </c>
      <c r="E20" s="21" t="s">
        <v>57</v>
      </c>
      <c r="F20" s="26">
        <v>100</v>
      </c>
      <c r="G20" s="18">
        <v>200</v>
      </c>
      <c r="H20" s="18">
        <v>6</v>
      </c>
      <c r="I20" s="18"/>
      <c r="J20" s="18"/>
      <c r="K20" s="18">
        <v>1</v>
      </c>
      <c r="L20" s="18">
        <v>40000</v>
      </c>
      <c r="M20" s="18"/>
      <c r="N20" s="18"/>
      <c r="O20" s="41">
        <f t="shared" si="0"/>
        <v>160000</v>
      </c>
      <c r="P20" s="42">
        <f t="shared" si="1"/>
        <v>16</v>
      </c>
      <c r="Q20" s="18" t="s">
        <v>65</v>
      </c>
      <c r="R20" s="18"/>
      <c r="S20" s="18"/>
      <c r="T20" s="18">
        <v>0</v>
      </c>
      <c r="U20" s="24"/>
      <c r="V20" s="45" t="s">
        <v>66</v>
      </c>
    </row>
    <row r="21" spans="1:22" s="3" customFormat="1" ht="12">
      <c r="A21" s="19" t="s">
        <v>12</v>
      </c>
      <c r="B21" s="20" t="s">
        <v>44</v>
      </c>
      <c r="C21" s="21"/>
      <c r="D21" s="21"/>
      <c r="E21" s="21"/>
      <c r="F21" s="26"/>
      <c r="G21" s="18"/>
      <c r="H21" s="18"/>
      <c r="I21" s="18"/>
      <c r="J21" s="18"/>
      <c r="K21" s="18"/>
      <c r="L21" s="18"/>
      <c r="M21" s="18"/>
      <c r="N21" s="18"/>
      <c r="O21" s="41"/>
      <c r="P21" s="42"/>
      <c r="Q21" s="18"/>
      <c r="R21" s="18"/>
      <c r="S21" s="18"/>
      <c r="T21" s="18">
        <f>U22</f>
        <v>63.2</v>
      </c>
      <c r="U21" s="19"/>
      <c r="V21" s="45"/>
    </row>
    <row r="22" spans="1:22" s="3" customFormat="1" ht="48">
      <c r="A22" s="19"/>
      <c r="B22" s="25" t="s">
        <v>68</v>
      </c>
      <c r="C22" s="21" t="s">
        <v>56</v>
      </c>
      <c r="D22" s="21" t="s">
        <v>47</v>
      </c>
      <c r="E22" s="21" t="s">
        <v>57</v>
      </c>
      <c r="F22" s="26">
        <v>60</v>
      </c>
      <c r="G22" s="18">
        <v>200</v>
      </c>
      <c r="H22" s="18">
        <v>6</v>
      </c>
      <c r="I22" s="18"/>
      <c r="J22" s="18"/>
      <c r="K22" s="18">
        <v>1</v>
      </c>
      <c r="L22" s="18">
        <v>40000</v>
      </c>
      <c r="M22" s="18"/>
      <c r="N22" s="18"/>
      <c r="O22" s="41">
        <f aca="true" t="shared" si="3" ref="O22:O29">G22*F22*H22+I22*J22*F22+K22*L22+M22*N22</f>
        <v>112000</v>
      </c>
      <c r="P22" s="42">
        <f aca="true" t="shared" si="4" ref="P22:P29">O22/10000</f>
        <v>11.2</v>
      </c>
      <c r="Q22" s="18">
        <v>11.2</v>
      </c>
      <c r="R22" s="18">
        <v>1</v>
      </c>
      <c r="S22" s="18">
        <v>1</v>
      </c>
      <c r="T22" s="18">
        <f aca="true" t="shared" si="5" ref="T22:T27">Q22-R22-S22</f>
        <v>9.2</v>
      </c>
      <c r="U22" s="46">
        <f>SUM(T22:T29)</f>
        <v>63.2</v>
      </c>
      <c r="V22" s="45" t="s">
        <v>49</v>
      </c>
    </row>
    <row r="23" spans="1:22" s="3" customFormat="1" ht="48">
      <c r="A23" s="19"/>
      <c r="B23" s="25" t="s">
        <v>69</v>
      </c>
      <c r="C23" s="21" t="s">
        <v>56</v>
      </c>
      <c r="D23" s="21" t="s">
        <v>47</v>
      </c>
      <c r="E23" s="21" t="s">
        <v>57</v>
      </c>
      <c r="F23" s="26">
        <v>60</v>
      </c>
      <c r="G23" s="18">
        <v>200</v>
      </c>
      <c r="H23" s="18">
        <v>6</v>
      </c>
      <c r="I23" s="18"/>
      <c r="J23" s="18"/>
      <c r="K23" s="18">
        <v>1</v>
      </c>
      <c r="L23" s="18">
        <v>40000</v>
      </c>
      <c r="M23" s="18"/>
      <c r="N23" s="18"/>
      <c r="O23" s="41">
        <f t="shared" si="3"/>
        <v>112000</v>
      </c>
      <c r="P23" s="42">
        <f t="shared" si="4"/>
        <v>11.2</v>
      </c>
      <c r="Q23" s="18">
        <v>11.2</v>
      </c>
      <c r="R23" s="18">
        <v>1</v>
      </c>
      <c r="S23" s="18">
        <v>1</v>
      </c>
      <c r="T23" s="18">
        <f t="shared" si="5"/>
        <v>9.2</v>
      </c>
      <c r="U23" s="19"/>
      <c r="V23" s="45" t="s">
        <v>49</v>
      </c>
    </row>
    <row r="24" spans="1:22" s="3" customFormat="1" ht="48">
      <c r="A24" s="19"/>
      <c r="B24" s="25" t="s">
        <v>70</v>
      </c>
      <c r="C24" s="21" t="s">
        <v>56</v>
      </c>
      <c r="D24" s="21" t="s">
        <v>47</v>
      </c>
      <c r="E24" s="21" t="s">
        <v>57</v>
      </c>
      <c r="F24" s="26">
        <v>60</v>
      </c>
      <c r="G24" s="18">
        <v>200</v>
      </c>
      <c r="H24" s="18">
        <v>6</v>
      </c>
      <c r="I24" s="18"/>
      <c r="J24" s="18"/>
      <c r="K24" s="18">
        <v>1</v>
      </c>
      <c r="L24" s="18">
        <v>40000</v>
      </c>
      <c r="M24" s="18"/>
      <c r="N24" s="18"/>
      <c r="O24" s="41">
        <f t="shared" si="3"/>
        <v>112000</v>
      </c>
      <c r="P24" s="42">
        <f t="shared" si="4"/>
        <v>11.2</v>
      </c>
      <c r="Q24" s="18">
        <v>11.2</v>
      </c>
      <c r="R24" s="18">
        <v>1</v>
      </c>
      <c r="S24" s="18">
        <v>1</v>
      </c>
      <c r="T24" s="18">
        <f t="shared" si="5"/>
        <v>9.2</v>
      </c>
      <c r="U24" s="19"/>
      <c r="V24" s="45" t="s">
        <v>49</v>
      </c>
    </row>
    <row r="25" spans="1:22" s="3" customFormat="1" ht="48">
      <c r="A25" s="19"/>
      <c r="B25" s="25" t="s">
        <v>71</v>
      </c>
      <c r="C25" s="21" t="s">
        <v>56</v>
      </c>
      <c r="D25" s="21" t="s">
        <v>47</v>
      </c>
      <c r="E25" s="21" t="s">
        <v>57</v>
      </c>
      <c r="F25" s="26">
        <v>60</v>
      </c>
      <c r="G25" s="18">
        <v>200</v>
      </c>
      <c r="H25" s="18">
        <v>6</v>
      </c>
      <c r="I25" s="18"/>
      <c r="J25" s="18"/>
      <c r="K25" s="18">
        <v>1</v>
      </c>
      <c r="L25" s="18">
        <v>40000</v>
      </c>
      <c r="M25" s="18"/>
      <c r="N25" s="18"/>
      <c r="O25" s="41">
        <f t="shared" si="3"/>
        <v>112000</v>
      </c>
      <c r="P25" s="42">
        <f t="shared" si="4"/>
        <v>11.2</v>
      </c>
      <c r="Q25" s="18">
        <v>11.2</v>
      </c>
      <c r="R25" s="18">
        <v>1</v>
      </c>
      <c r="S25" s="18">
        <v>1</v>
      </c>
      <c r="T25" s="18">
        <f t="shared" si="5"/>
        <v>9.2</v>
      </c>
      <c r="U25" s="19"/>
      <c r="V25" s="45" t="s">
        <v>49</v>
      </c>
    </row>
    <row r="26" spans="1:22" s="3" customFormat="1" ht="48">
      <c r="A26" s="19"/>
      <c r="B26" s="25" t="s">
        <v>72</v>
      </c>
      <c r="C26" s="21" t="s">
        <v>56</v>
      </c>
      <c r="D26" s="21" t="s">
        <v>47</v>
      </c>
      <c r="E26" s="21" t="s">
        <v>57</v>
      </c>
      <c r="F26" s="26">
        <v>60</v>
      </c>
      <c r="G26" s="18">
        <v>200</v>
      </c>
      <c r="H26" s="18">
        <v>6</v>
      </c>
      <c r="I26" s="18"/>
      <c r="J26" s="18"/>
      <c r="K26" s="18">
        <v>1</v>
      </c>
      <c r="L26" s="18">
        <v>40000</v>
      </c>
      <c r="M26" s="18"/>
      <c r="N26" s="18"/>
      <c r="O26" s="41">
        <f t="shared" si="3"/>
        <v>112000</v>
      </c>
      <c r="P26" s="42">
        <f t="shared" si="4"/>
        <v>11.2</v>
      </c>
      <c r="Q26" s="18">
        <v>11.2</v>
      </c>
      <c r="R26" s="18">
        <v>1</v>
      </c>
      <c r="S26" s="18">
        <v>1</v>
      </c>
      <c r="T26" s="18">
        <f t="shared" si="5"/>
        <v>9.2</v>
      </c>
      <c r="U26" s="19"/>
      <c r="V26" s="45" t="s">
        <v>49</v>
      </c>
    </row>
    <row r="27" spans="1:22" s="3" customFormat="1" ht="48">
      <c r="A27" s="19"/>
      <c r="B27" s="25" t="s">
        <v>73</v>
      </c>
      <c r="C27" s="21" t="s">
        <v>56</v>
      </c>
      <c r="D27" s="21" t="s">
        <v>47</v>
      </c>
      <c r="E27" s="21" t="s">
        <v>57</v>
      </c>
      <c r="F27" s="26">
        <v>50</v>
      </c>
      <c r="G27" s="18">
        <v>200</v>
      </c>
      <c r="H27" s="18">
        <v>6</v>
      </c>
      <c r="I27" s="18"/>
      <c r="J27" s="18"/>
      <c r="K27" s="18">
        <v>1</v>
      </c>
      <c r="L27" s="18">
        <v>40000</v>
      </c>
      <c r="M27" s="18"/>
      <c r="N27" s="18"/>
      <c r="O27" s="41">
        <f t="shared" si="3"/>
        <v>100000</v>
      </c>
      <c r="P27" s="42">
        <f t="shared" si="4"/>
        <v>10</v>
      </c>
      <c r="Q27" s="18">
        <v>10</v>
      </c>
      <c r="R27" s="18">
        <v>1</v>
      </c>
      <c r="S27" s="18">
        <v>1</v>
      </c>
      <c r="T27" s="18">
        <f t="shared" si="5"/>
        <v>8</v>
      </c>
      <c r="U27" s="19"/>
      <c r="V27" s="45" t="s">
        <v>49</v>
      </c>
    </row>
    <row r="28" spans="1:22" s="3" customFormat="1" ht="36">
      <c r="A28" s="19"/>
      <c r="B28" s="25" t="s">
        <v>74</v>
      </c>
      <c r="C28" s="21" t="s">
        <v>56</v>
      </c>
      <c r="D28" s="21" t="s">
        <v>47</v>
      </c>
      <c r="E28" s="21" t="s">
        <v>57</v>
      </c>
      <c r="F28" s="26">
        <v>50</v>
      </c>
      <c r="G28" s="18">
        <v>200</v>
      </c>
      <c r="H28" s="18">
        <v>6</v>
      </c>
      <c r="I28" s="18"/>
      <c r="J28" s="18"/>
      <c r="K28" s="18">
        <v>1</v>
      </c>
      <c r="L28" s="18">
        <v>40000</v>
      </c>
      <c r="M28" s="18"/>
      <c r="N28" s="18"/>
      <c r="O28" s="41">
        <f t="shared" si="3"/>
        <v>100000</v>
      </c>
      <c r="P28" s="42">
        <f t="shared" si="4"/>
        <v>10</v>
      </c>
      <c r="Q28" s="18" t="s">
        <v>75</v>
      </c>
      <c r="R28" s="18"/>
      <c r="S28" s="18"/>
      <c r="T28" s="18">
        <v>0</v>
      </c>
      <c r="U28" s="19"/>
      <c r="V28" s="45" t="s">
        <v>66</v>
      </c>
    </row>
    <row r="29" spans="1:22" s="3" customFormat="1" ht="48">
      <c r="A29" s="24"/>
      <c r="B29" s="25" t="s">
        <v>76</v>
      </c>
      <c r="C29" s="21" t="s">
        <v>56</v>
      </c>
      <c r="D29" s="21" t="s">
        <v>47</v>
      </c>
      <c r="E29" s="21" t="s">
        <v>57</v>
      </c>
      <c r="F29" s="26">
        <v>60</v>
      </c>
      <c r="G29" s="18">
        <v>200</v>
      </c>
      <c r="H29" s="18">
        <v>6</v>
      </c>
      <c r="I29" s="18"/>
      <c r="J29" s="18"/>
      <c r="K29" s="18">
        <v>1</v>
      </c>
      <c r="L29" s="18">
        <v>40000</v>
      </c>
      <c r="M29" s="18"/>
      <c r="N29" s="18"/>
      <c r="O29" s="41">
        <f t="shared" si="3"/>
        <v>112000</v>
      </c>
      <c r="P29" s="42">
        <f t="shared" si="4"/>
        <v>11.2</v>
      </c>
      <c r="Q29" s="18">
        <v>11.2</v>
      </c>
      <c r="R29" s="18">
        <v>1</v>
      </c>
      <c r="S29" s="18">
        <v>1</v>
      </c>
      <c r="T29" s="18">
        <f>Q29-R29-S29</f>
        <v>9.2</v>
      </c>
      <c r="U29" s="24"/>
      <c r="V29" s="45" t="s">
        <v>49</v>
      </c>
    </row>
    <row r="30" spans="1:22" s="3" customFormat="1" ht="12">
      <c r="A30" s="27" t="s">
        <v>16</v>
      </c>
      <c r="B30" s="20" t="s">
        <v>44</v>
      </c>
      <c r="C30" s="21"/>
      <c r="D30" s="21"/>
      <c r="E30" s="21"/>
      <c r="F30" s="26"/>
      <c r="G30" s="18"/>
      <c r="H30" s="18"/>
      <c r="I30" s="18"/>
      <c r="J30" s="18"/>
      <c r="K30" s="18"/>
      <c r="L30" s="18"/>
      <c r="M30" s="18"/>
      <c r="N30" s="18"/>
      <c r="O30" s="41"/>
      <c r="P30" s="42"/>
      <c r="Q30" s="18"/>
      <c r="R30" s="18"/>
      <c r="S30" s="18"/>
      <c r="T30" s="18">
        <f>U31</f>
        <v>25.5</v>
      </c>
      <c r="U30" s="19"/>
      <c r="V30" s="45"/>
    </row>
    <row r="31" spans="1:22" s="3" customFormat="1" ht="12">
      <c r="A31" s="27"/>
      <c r="B31" s="25" t="s">
        <v>77</v>
      </c>
      <c r="C31" s="21">
        <v>8</v>
      </c>
      <c r="D31" s="21" t="s">
        <v>78</v>
      </c>
      <c r="E31" s="21" t="s">
        <v>79</v>
      </c>
      <c r="F31" s="26">
        <v>50</v>
      </c>
      <c r="G31" s="18"/>
      <c r="H31" s="18"/>
      <c r="I31" s="18"/>
      <c r="J31" s="18"/>
      <c r="K31" s="18"/>
      <c r="L31" s="18"/>
      <c r="M31" s="18">
        <v>80000</v>
      </c>
      <c r="N31" s="18">
        <v>1</v>
      </c>
      <c r="O31" s="41">
        <f aca="true" t="shared" si="6" ref="O31:O43">G31*F31*H31+I31*J31*F31+K31*L31+M31*N31</f>
        <v>80000</v>
      </c>
      <c r="P31" s="42">
        <f aca="true" t="shared" si="7" ref="P31:P43">O31/10000</f>
        <v>8</v>
      </c>
      <c r="Q31" s="18">
        <v>8</v>
      </c>
      <c r="R31" s="18"/>
      <c r="S31" s="18"/>
      <c r="T31" s="18">
        <f>Q31-R31-S31</f>
        <v>8</v>
      </c>
      <c r="U31" s="47">
        <f>SUM(T31:T32)</f>
        <v>25.5</v>
      </c>
      <c r="V31" s="45"/>
    </row>
    <row r="32" spans="1:22" s="3" customFormat="1" ht="12">
      <c r="A32" s="28"/>
      <c r="B32" s="29" t="s">
        <v>80</v>
      </c>
      <c r="C32" s="30">
        <v>10</v>
      </c>
      <c r="D32" s="30" t="s">
        <v>81</v>
      </c>
      <c r="E32" s="30">
        <v>350</v>
      </c>
      <c r="F32" s="22">
        <v>50</v>
      </c>
      <c r="G32" s="18">
        <v>350</v>
      </c>
      <c r="H32" s="18">
        <v>10</v>
      </c>
      <c r="I32" s="18"/>
      <c r="J32" s="18"/>
      <c r="K32" s="18"/>
      <c r="L32" s="18"/>
      <c r="M32" s="18"/>
      <c r="N32" s="18"/>
      <c r="O32" s="41">
        <f t="shared" si="6"/>
        <v>175000</v>
      </c>
      <c r="P32" s="42">
        <f t="shared" si="7"/>
        <v>17.5</v>
      </c>
      <c r="Q32" s="18">
        <v>17.5</v>
      </c>
      <c r="R32" s="18"/>
      <c r="S32" s="18"/>
      <c r="T32" s="18">
        <f>Q32-R32-S32</f>
        <v>17.5</v>
      </c>
      <c r="U32" s="28"/>
      <c r="V32" s="45"/>
    </row>
    <row r="33" spans="1:22" s="3" customFormat="1" ht="12">
      <c r="A33" s="27" t="s">
        <v>82</v>
      </c>
      <c r="B33" s="20" t="s">
        <v>44</v>
      </c>
      <c r="C33" s="30"/>
      <c r="D33" s="30"/>
      <c r="E33" s="30"/>
      <c r="F33" s="22"/>
      <c r="G33" s="18"/>
      <c r="H33" s="18"/>
      <c r="I33" s="18"/>
      <c r="J33" s="18"/>
      <c r="K33" s="18"/>
      <c r="L33" s="18"/>
      <c r="M33" s="18"/>
      <c r="N33" s="18"/>
      <c r="O33" s="41"/>
      <c r="P33" s="42"/>
      <c r="Q33" s="18"/>
      <c r="R33" s="18"/>
      <c r="S33" s="18"/>
      <c r="T33" s="18">
        <f>U34</f>
        <v>98</v>
      </c>
      <c r="U33" s="27"/>
      <c r="V33" s="45"/>
    </row>
    <row r="34" spans="1:22" s="3" customFormat="1" ht="48">
      <c r="A34" s="27"/>
      <c r="B34" s="25" t="s">
        <v>83</v>
      </c>
      <c r="C34" s="21" t="s">
        <v>56</v>
      </c>
      <c r="D34" s="21" t="s">
        <v>47</v>
      </c>
      <c r="E34" s="21" t="s">
        <v>57</v>
      </c>
      <c r="F34" s="26">
        <v>100</v>
      </c>
      <c r="G34" s="18">
        <v>200</v>
      </c>
      <c r="H34" s="18">
        <v>6</v>
      </c>
      <c r="I34" s="18"/>
      <c r="J34" s="18"/>
      <c r="K34" s="18">
        <v>1</v>
      </c>
      <c r="L34" s="18">
        <v>40000</v>
      </c>
      <c r="M34" s="18"/>
      <c r="N34" s="18"/>
      <c r="O34" s="41">
        <f t="shared" si="6"/>
        <v>160000</v>
      </c>
      <c r="P34" s="42">
        <f t="shared" si="7"/>
        <v>16</v>
      </c>
      <c r="Q34" s="18">
        <v>16</v>
      </c>
      <c r="R34" s="18">
        <v>1</v>
      </c>
      <c r="S34" s="18">
        <v>1</v>
      </c>
      <c r="T34" s="18">
        <f aca="true" t="shared" si="8" ref="T34:T40">Q34-R34-S34</f>
        <v>14</v>
      </c>
      <c r="U34" s="47">
        <f>SUM(T34:T43)</f>
        <v>98</v>
      </c>
      <c r="V34" s="45" t="s">
        <v>49</v>
      </c>
    </row>
    <row r="35" spans="1:22" s="3" customFormat="1" ht="48">
      <c r="A35" s="27"/>
      <c r="B35" s="25" t="s">
        <v>84</v>
      </c>
      <c r="C35" s="21" t="s">
        <v>56</v>
      </c>
      <c r="D35" s="21" t="s">
        <v>47</v>
      </c>
      <c r="E35" s="21" t="s">
        <v>57</v>
      </c>
      <c r="F35" s="26">
        <v>100</v>
      </c>
      <c r="G35" s="18">
        <v>200</v>
      </c>
      <c r="H35" s="18">
        <v>6</v>
      </c>
      <c r="I35" s="18"/>
      <c r="J35" s="18"/>
      <c r="K35" s="18">
        <v>1</v>
      </c>
      <c r="L35" s="18">
        <v>40000</v>
      </c>
      <c r="M35" s="18"/>
      <c r="N35" s="18"/>
      <c r="O35" s="41">
        <f t="shared" si="6"/>
        <v>160000</v>
      </c>
      <c r="P35" s="42">
        <f t="shared" si="7"/>
        <v>16</v>
      </c>
      <c r="Q35" s="18">
        <v>16</v>
      </c>
      <c r="R35" s="18">
        <v>1</v>
      </c>
      <c r="S35" s="18">
        <v>1</v>
      </c>
      <c r="T35" s="18">
        <f t="shared" si="8"/>
        <v>14</v>
      </c>
      <c r="U35" s="27"/>
      <c r="V35" s="45" t="s">
        <v>49</v>
      </c>
    </row>
    <row r="36" spans="1:22" s="3" customFormat="1" ht="48">
      <c r="A36" s="27"/>
      <c r="B36" s="25" t="s">
        <v>85</v>
      </c>
      <c r="C36" s="21" t="s">
        <v>56</v>
      </c>
      <c r="D36" s="21" t="s">
        <v>47</v>
      </c>
      <c r="E36" s="21" t="s">
        <v>57</v>
      </c>
      <c r="F36" s="26">
        <v>100</v>
      </c>
      <c r="G36" s="18">
        <v>200</v>
      </c>
      <c r="H36" s="18">
        <v>6</v>
      </c>
      <c r="I36" s="18"/>
      <c r="J36" s="18"/>
      <c r="K36" s="18">
        <v>1</v>
      </c>
      <c r="L36" s="18">
        <v>40000</v>
      </c>
      <c r="M36" s="18"/>
      <c r="N36" s="18"/>
      <c r="O36" s="41">
        <f t="shared" si="6"/>
        <v>160000</v>
      </c>
      <c r="P36" s="42">
        <f t="shared" si="7"/>
        <v>16</v>
      </c>
      <c r="Q36" s="18">
        <v>16</v>
      </c>
      <c r="R36" s="18">
        <v>1</v>
      </c>
      <c r="S36" s="18">
        <v>1</v>
      </c>
      <c r="T36" s="18">
        <f t="shared" si="8"/>
        <v>14</v>
      </c>
      <c r="U36" s="27"/>
      <c r="V36" s="45" t="s">
        <v>49</v>
      </c>
    </row>
    <row r="37" spans="1:22" s="3" customFormat="1" ht="48">
      <c r="A37" s="27"/>
      <c r="B37" s="25" t="s">
        <v>86</v>
      </c>
      <c r="C37" s="21" t="s">
        <v>56</v>
      </c>
      <c r="D37" s="21" t="s">
        <v>47</v>
      </c>
      <c r="E37" s="21" t="s">
        <v>57</v>
      </c>
      <c r="F37" s="26">
        <v>100</v>
      </c>
      <c r="G37" s="18">
        <v>200</v>
      </c>
      <c r="H37" s="18">
        <v>6</v>
      </c>
      <c r="I37" s="18"/>
      <c r="J37" s="18"/>
      <c r="K37" s="18">
        <v>1</v>
      </c>
      <c r="L37" s="18">
        <v>40000</v>
      </c>
      <c r="M37" s="18"/>
      <c r="N37" s="18"/>
      <c r="O37" s="41">
        <f t="shared" si="6"/>
        <v>160000</v>
      </c>
      <c r="P37" s="42">
        <f t="shared" si="7"/>
        <v>16</v>
      </c>
      <c r="Q37" s="18">
        <v>16</v>
      </c>
      <c r="R37" s="18">
        <v>1</v>
      </c>
      <c r="S37" s="18">
        <v>1</v>
      </c>
      <c r="T37" s="18">
        <f t="shared" si="8"/>
        <v>14</v>
      </c>
      <c r="U37" s="27"/>
      <c r="V37" s="45" t="s">
        <v>49</v>
      </c>
    </row>
    <row r="38" spans="1:22" s="3" customFormat="1" ht="48">
      <c r="A38" s="27"/>
      <c r="B38" s="25" t="s">
        <v>87</v>
      </c>
      <c r="C38" s="21" t="s">
        <v>56</v>
      </c>
      <c r="D38" s="21" t="s">
        <v>47</v>
      </c>
      <c r="E38" s="21" t="s">
        <v>57</v>
      </c>
      <c r="F38" s="26">
        <v>100</v>
      </c>
      <c r="G38" s="18">
        <v>200</v>
      </c>
      <c r="H38" s="18">
        <v>6</v>
      </c>
      <c r="I38" s="18"/>
      <c r="J38" s="18"/>
      <c r="K38" s="18">
        <v>1</v>
      </c>
      <c r="L38" s="18">
        <v>40000</v>
      </c>
      <c r="M38" s="18"/>
      <c r="N38" s="18"/>
      <c r="O38" s="41">
        <f t="shared" si="6"/>
        <v>160000</v>
      </c>
      <c r="P38" s="42">
        <f t="shared" si="7"/>
        <v>16</v>
      </c>
      <c r="Q38" s="18">
        <v>16</v>
      </c>
      <c r="R38" s="18">
        <v>1</v>
      </c>
      <c r="S38" s="18">
        <v>1</v>
      </c>
      <c r="T38" s="18">
        <f t="shared" si="8"/>
        <v>14</v>
      </c>
      <c r="U38" s="27"/>
      <c r="V38" s="45" t="s">
        <v>49</v>
      </c>
    </row>
    <row r="39" spans="1:22" s="3" customFormat="1" ht="48">
      <c r="A39" s="27"/>
      <c r="B39" s="25" t="s">
        <v>88</v>
      </c>
      <c r="C39" s="21" t="s">
        <v>56</v>
      </c>
      <c r="D39" s="21" t="s">
        <v>47</v>
      </c>
      <c r="E39" s="21" t="s">
        <v>57</v>
      </c>
      <c r="F39" s="26">
        <v>100</v>
      </c>
      <c r="G39" s="18">
        <v>200</v>
      </c>
      <c r="H39" s="18">
        <v>6</v>
      </c>
      <c r="I39" s="18"/>
      <c r="J39" s="18"/>
      <c r="K39" s="18">
        <v>1</v>
      </c>
      <c r="L39" s="18">
        <v>40000</v>
      </c>
      <c r="M39" s="18"/>
      <c r="N39" s="18"/>
      <c r="O39" s="41">
        <f t="shared" si="6"/>
        <v>160000</v>
      </c>
      <c r="P39" s="42">
        <f t="shared" si="7"/>
        <v>16</v>
      </c>
      <c r="Q39" s="18">
        <v>16</v>
      </c>
      <c r="R39" s="18">
        <v>1</v>
      </c>
      <c r="S39" s="18">
        <v>1</v>
      </c>
      <c r="T39" s="18">
        <f t="shared" si="8"/>
        <v>14</v>
      </c>
      <c r="U39" s="27"/>
      <c r="V39" s="45" t="s">
        <v>49</v>
      </c>
    </row>
    <row r="40" spans="1:22" s="3" customFormat="1" ht="48">
      <c r="A40" s="27"/>
      <c r="B40" s="25" t="s">
        <v>89</v>
      </c>
      <c r="C40" s="21" t="s">
        <v>56</v>
      </c>
      <c r="D40" s="21" t="s">
        <v>47</v>
      </c>
      <c r="E40" s="21" t="s">
        <v>57</v>
      </c>
      <c r="F40" s="26">
        <v>100</v>
      </c>
      <c r="G40" s="18">
        <v>200</v>
      </c>
      <c r="H40" s="18">
        <v>6</v>
      </c>
      <c r="I40" s="18"/>
      <c r="J40" s="18"/>
      <c r="K40" s="18">
        <v>1</v>
      </c>
      <c r="L40" s="18">
        <v>40000</v>
      </c>
      <c r="M40" s="18"/>
      <c r="N40" s="18"/>
      <c r="O40" s="41">
        <f t="shared" si="6"/>
        <v>160000</v>
      </c>
      <c r="P40" s="42">
        <f t="shared" si="7"/>
        <v>16</v>
      </c>
      <c r="Q40" s="18">
        <v>16</v>
      </c>
      <c r="R40" s="18">
        <v>1</v>
      </c>
      <c r="S40" s="18">
        <v>1</v>
      </c>
      <c r="T40" s="18">
        <f t="shared" si="8"/>
        <v>14</v>
      </c>
      <c r="U40" s="27"/>
      <c r="V40" s="45" t="s">
        <v>49</v>
      </c>
    </row>
    <row r="41" spans="1:22" s="3" customFormat="1" ht="36">
      <c r="A41" s="27"/>
      <c r="B41" s="25" t="s">
        <v>90</v>
      </c>
      <c r="C41" s="21" t="s">
        <v>56</v>
      </c>
      <c r="D41" s="21" t="s">
        <v>47</v>
      </c>
      <c r="E41" s="21" t="s">
        <v>57</v>
      </c>
      <c r="F41" s="26">
        <v>100</v>
      </c>
      <c r="G41" s="18">
        <v>200</v>
      </c>
      <c r="H41" s="18">
        <v>6</v>
      </c>
      <c r="I41" s="18"/>
      <c r="J41" s="18"/>
      <c r="K41" s="18">
        <v>1</v>
      </c>
      <c r="L41" s="18">
        <v>40000</v>
      </c>
      <c r="M41" s="18"/>
      <c r="N41" s="18"/>
      <c r="O41" s="41">
        <f t="shared" si="6"/>
        <v>160000</v>
      </c>
      <c r="P41" s="42">
        <f t="shared" si="7"/>
        <v>16</v>
      </c>
      <c r="Q41" s="18" t="s">
        <v>65</v>
      </c>
      <c r="R41" s="18"/>
      <c r="S41" s="18"/>
      <c r="T41" s="18">
        <v>0</v>
      </c>
      <c r="U41" s="27"/>
      <c r="V41" s="45" t="s">
        <v>66</v>
      </c>
    </row>
    <row r="42" spans="1:22" s="3" customFormat="1" ht="36">
      <c r="A42" s="27"/>
      <c r="B42" s="25" t="s">
        <v>91</v>
      </c>
      <c r="C42" s="21" t="s">
        <v>56</v>
      </c>
      <c r="D42" s="21" t="s">
        <v>47</v>
      </c>
      <c r="E42" s="21" t="s">
        <v>57</v>
      </c>
      <c r="F42" s="26">
        <v>100</v>
      </c>
      <c r="G42" s="18">
        <v>200</v>
      </c>
      <c r="H42" s="18">
        <v>6</v>
      </c>
      <c r="I42" s="18"/>
      <c r="J42" s="18"/>
      <c r="K42" s="18">
        <v>1</v>
      </c>
      <c r="L42" s="18">
        <v>40000</v>
      </c>
      <c r="M42" s="18"/>
      <c r="N42" s="18"/>
      <c r="O42" s="41">
        <f t="shared" si="6"/>
        <v>160000</v>
      </c>
      <c r="P42" s="42">
        <f t="shared" si="7"/>
        <v>16</v>
      </c>
      <c r="Q42" s="18" t="s">
        <v>65</v>
      </c>
      <c r="R42" s="18"/>
      <c r="S42" s="18"/>
      <c r="T42" s="18">
        <v>0</v>
      </c>
      <c r="U42" s="27"/>
      <c r="V42" s="45" t="s">
        <v>66</v>
      </c>
    </row>
    <row r="43" spans="1:22" s="3" customFormat="1" ht="36">
      <c r="A43" s="28"/>
      <c r="B43" s="25" t="s">
        <v>92</v>
      </c>
      <c r="C43" s="21" t="s">
        <v>56</v>
      </c>
      <c r="D43" s="21" t="s">
        <v>47</v>
      </c>
      <c r="E43" s="21" t="s">
        <v>57</v>
      </c>
      <c r="F43" s="26">
        <v>100</v>
      </c>
      <c r="G43" s="18">
        <v>200</v>
      </c>
      <c r="H43" s="18">
        <v>6</v>
      </c>
      <c r="I43" s="18"/>
      <c r="J43" s="18"/>
      <c r="K43" s="18">
        <v>1</v>
      </c>
      <c r="L43" s="18">
        <v>40000</v>
      </c>
      <c r="M43" s="18"/>
      <c r="N43" s="18"/>
      <c r="O43" s="41">
        <f t="shared" si="6"/>
        <v>160000</v>
      </c>
      <c r="P43" s="42">
        <f t="shared" si="7"/>
        <v>16</v>
      </c>
      <c r="Q43" s="18" t="s">
        <v>65</v>
      </c>
      <c r="R43" s="18"/>
      <c r="S43" s="18"/>
      <c r="T43" s="18">
        <v>0</v>
      </c>
      <c r="U43" s="28"/>
      <c r="V43" s="45" t="s">
        <v>66</v>
      </c>
    </row>
    <row r="44" spans="1:22" s="3" customFormat="1" ht="12">
      <c r="A44" s="19" t="s">
        <v>93</v>
      </c>
      <c r="B44" s="20" t="s">
        <v>44</v>
      </c>
      <c r="C44" s="21"/>
      <c r="D44" s="21"/>
      <c r="E44" s="21"/>
      <c r="F44" s="26"/>
      <c r="G44" s="18"/>
      <c r="H44" s="18"/>
      <c r="I44" s="18"/>
      <c r="J44" s="18"/>
      <c r="K44" s="18"/>
      <c r="L44" s="18"/>
      <c r="M44" s="18"/>
      <c r="N44" s="18"/>
      <c r="O44" s="41"/>
      <c r="P44" s="42"/>
      <c r="Q44" s="18"/>
      <c r="R44" s="18"/>
      <c r="S44" s="18"/>
      <c r="T44" s="18">
        <f>U45</f>
        <v>74.80000000000001</v>
      </c>
      <c r="U44" s="27"/>
      <c r="V44" s="45"/>
    </row>
    <row r="45" spans="1:22" s="3" customFormat="1" ht="48">
      <c r="A45" s="19"/>
      <c r="B45" s="29" t="s">
        <v>94</v>
      </c>
      <c r="C45" s="21" t="s">
        <v>56</v>
      </c>
      <c r="D45" s="30" t="s">
        <v>47</v>
      </c>
      <c r="E45" s="21" t="s">
        <v>57</v>
      </c>
      <c r="F45" s="22">
        <v>40</v>
      </c>
      <c r="G45" s="18">
        <v>200</v>
      </c>
      <c r="H45" s="18">
        <v>6</v>
      </c>
      <c r="I45" s="18"/>
      <c r="J45" s="18"/>
      <c r="K45" s="18">
        <v>1</v>
      </c>
      <c r="L45" s="18">
        <v>40000</v>
      </c>
      <c r="M45" s="18"/>
      <c r="N45" s="18"/>
      <c r="O45" s="41">
        <f aca="true" t="shared" si="9" ref="O45:O54">G45*F45*H45+I45*J45*F45+K45*L45+M45*N45</f>
        <v>88000</v>
      </c>
      <c r="P45" s="42">
        <f aca="true" t="shared" si="10" ref="P45:P54">O45/10000</f>
        <v>8.8</v>
      </c>
      <c r="Q45" s="18">
        <v>8.8</v>
      </c>
      <c r="R45" s="18">
        <v>1</v>
      </c>
      <c r="S45" s="18">
        <v>1</v>
      </c>
      <c r="T45" s="18">
        <f aca="true" t="shared" si="11" ref="T45:T51">Q45-R45-S45</f>
        <v>6.800000000000001</v>
      </c>
      <c r="U45" s="46">
        <f>SUM(T45:T54)</f>
        <v>74.80000000000001</v>
      </c>
      <c r="V45" s="45" t="s">
        <v>49</v>
      </c>
    </row>
    <row r="46" spans="1:22" s="3" customFormat="1" ht="48">
      <c r="A46" s="19"/>
      <c r="B46" s="29" t="s">
        <v>95</v>
      </c>
      <c r="C46" s="21" t="s">
        <v>56</v>
      </c>
      <c r="D46" s="30" t="s">
        <v>47</v>
      </c>
      <c r="E46" s="21" t="s">
        <v>57</v>
      </c>
      <c r="F46" s="22">
        <v>40</v>
      </c>
      <c r="G46" s="18">
        <v>200</v>
      </c>
      <c r="H46" s="18">
        <v>6</v>
      </c>
      <c r="I46" s="18"/>
      <c r="J46" s="18"/>
      <c r="K46" s="18">
        <v>1</v>
      </c>
      <c r="L46" s="18">
        <v>40000</v>
      </c>
      <c r="M46" s="18"/>
      <c r="N46" s="18"/>
      <c r="O46" s="41">
        <f t="shared" si="9"/>
        <v>88000</v>
      </c>
      <c r="P46" s="42">
        <f t="shared" si="10"/>
        <v>8.8</v>
      </c>
      <c r="Q46" s="18">
        <v>8.8</v>
      </c>
      <c r="R46" s="18">
        <v>1</v>
      </c>
      <c r="S46" s="18">
        <v>1</v>
      </c>
      <c r="T46" s="18">
        <f t="shared" si="11"/>
        <v>6.800000000000001</v>
      </c>
      <c r="U46" s="19"/>
      <c r="V46" s="45" t="s">
        <v>49</v>
      </c>
    </row>
    <row r="47" spans="1:22" s="3" customFormat="1" ht="48">
      <c r="A47" s="19"/>
      <c r="B47" s="29" t="s">
        <v>96</v>
      </c>
      <c r="C47" s="21" t="s">
        <v>56</v>
      </c>
      <c r="D47" s="30" t="s">
        <v>47</v>
      </c>
      <c r="E47" s="21" t="s">
        <v>57</v>
      </c>
      <c r="F47" s="22">
        <v>50</v>
      </c>
      <c r="G47" s="18">
        <v>200</v>
      </c>
      <c r="H47" s="18">
        <v>6</v>
      </c>
      <c r="I47" s="18"/>
      <c r="J47" s="18"/>
      <c r="K47" s="18">
        <v>1</v>
      </c>
      <c r="L47" s="18">
        <v>40000</v>
      </c>
      <c r="M47" s="18"/>
      <c r="N47" s="18"/>
      <c r="O47" s="41">
        <f t="shared" si="9"/>
        <v>100000</v>
      </c>
      <c r="P47" s="42">
        <f t="shared" si="10"/>
        <v>10</v>
      </c>
      <c r="Q47" s="18">
        <v>10</v>
      </c>
      <c r="R47" s="18">
        <v>1</v>
      </c>
      <c r="S47" s="18">
        <v>1</v>
      </c>
      <c r="T47" s="18">
        <f t="shared" si="11"/>
        <v>8</v>
      </c>
      <c r="U47" s="19"/>
      <c r="V47" s="45" t="s">
        <v>49</v>
      </c>
    </row>
    <row r="48" spans="1:22" s="3" customFormat="1" ht="48">
      <c r="A48" s="19"/>
      <c r="B48" s="29" t="s">
        <v>97</v>
      </c>
      <c r="C48" s="21" t="s">
        <v>56</v>
      </c>
      <c r="D48" s="30" t="s">
        <v>47</v>
      </c>
      <c r="E48" s="21" t="s">
        <v>57</v>
      </c>
      <c r="F48" s="22">
        <v>50</v>
      </c>
      <c r="G48" s="18">
        <v>200</v>
      </c>
      <c r="H48" s="18">
        <v>6</v>
      </c>
      <c r="I48" s="18"/>
      <c r="J48" s="18"/>
      <c r="K48" s="18">
        <v>1</v>
      </c>
      <c r="L48" s="18">
        <v>40000</v>
      </c>
      <c r="M48" s="18"/>
      <c r="N48" s="18"/>
      <c r="O48" s="41">
        <f t="shared" si="9"/>
        <v>100000</v>
      </c>
      <c r="P48" s="42">
        <f t="shared" si="10"/>
        <v>10</v>
      </c>
      <c r="Q48" s="18">
        <v>10</v>
      </c>
      <c r="R48" s="18">
        <v>1</v>
      </c>
      <c r="S48" s="18">
        <v>1</v>
      </c>
      <c r="T48" s="18">
        <f t="shared" si="11"/>
        <v>8</v>
      </c>
      <c r="U48" s="19"/>
      <c r="V48" s="45" t="s">
        <v>49</v>
      </c>
    </row>
    <row r="49" spans="1:22" s="3" customFormat="1" ht="48">
      <c r="A49" s="19"/>
      <c r="B49" s="29" t="s">
        <v>98</v>
      </c>
      <c r="C49" s="21" t="s">
        <v>56</v>
      </c>
      <c r="D49" s="30" t="s">
        <v>47</v>
      </c>
      <c r="E49" s="21" t="s">
        <v>57</v>
      </c>
      <c r="F49" s="22">
        <v>50</v>
      </c>
      <c r="G49" s="18">
        <v>200</v>
      </c>
      <c r="H49" s="18">
        <v>6</v>
      </c>
      <c r="I49" s="18"/>
      <c r="J49" s="18"/>
      <c r="K49" s="18">
        <v>1</v>
      </c>
      <c r="L49" s="18">
        <v>40000</v>
      </c>
      <c r="M49" s="18"/>
      <c r="N49" s="18"/>
      <c r="O49" s="41">
        <f t="shared" si="9"/>
        <v>100000</v>
      </c>
      <c r="P49" s="42">
        <f t="shared" si="10"/>
        <v>10</v>
      </c>
      <c r="Q49" s="18">
        <v>10</v>
      </c>
      <c r="R49" s="18">
        <v>1</v>
      </c>
      <c r="S49" s="18">
        <v>1</v>
      </c>
      <c r="T49" s="18">
        <f t="shared" si="11"/>
        <v>8</v>
      </c>
      <c r="U49" s="19"/>
      <c r="V49" s="45" t="s">
        <v>49</v>
      </c>
    </row>
    <row r="50" spans="1:22" s="3" customFormat="1" ht="48">
      <c r="A50" s="19"/>
      <c r="B50" s="29" t="s">
        <v>99</v>
      </c>
      <c r="C50" s="21" t="s">
        <v>56</v>
      </c>
      <c r="D50" s="30" t="s">
        <v>47</v>
      </c>
      <c r="E50" s="21" t="s">
        <v>57</v>
      </c>
      <c r="F50" s="22">
        <v>80</v>
      </c>
      <c r="G50" s="18">
        <v>200</v>
      </c>
      <c r="H50" s="18">
        <v>6</v>
      </c>
      <c r="I50" s="18"/>
      <c r="J50" s="18"/>
      <c r="K50" s="18">
        <v>1</v>
      </c>
      <c r="L50" s="18">
        <v>40000</v>
      </c>
      <c r="M50" s="18"/>
      <c r="N50" s="18"/>
      <c r="O50" s="41">
        <f t="shared" si="9"/>
        <v>136000</v>
      </c>
      <c r="P50" s="42">
        <f t="shared" si="10"/>
        <v>13.6</v>
      </c>
      <c r="Q50" s="18">
        <v>13.6</v>
      </c>
      <c r="R50" s="18">
        <v>1</v>
      </c>
      <c r="S50" s="18">
        <v>1</v>
      </c>
      <c r="T50" s="18">
        <f t="shared" si="11"/>
        <v>11.6</v>
      </c>
      <c r="U50" s="19"/>
      <c r="V50" s="45" t="s">
        <v>49</v>
      </c>
    </row>
    <row r="51" spans="1:22" s="3" customFormat="1" ht="48">
      <c r="A51" s="19"/>
      <c r="B51" s="29" t="s">
        <v>100</v>
      </c>
      <c r="C51" s="21" t="s">
        <v>56</v>
      </c>
      <c r="D51" s="30" t="s">
        <v>47</v>
      </c>
      <c r="E51" s="21" t="s">
        <v>57</v>
      </c>
      <c r="F51" s="22">
        <v>80</v>
      </c>
      <c r="G51" s="18">
        <v>200</v>
      </c>
      <c r="H51" s="18">
        <v>6</v>
      </c>
      <c r="I51" s="18"/>
      <c r="J51" s="18"/>
      <c r="K51" s="18">
        <v>1</v>
      </c>
      <c r="L51" s="18">
        <v>40000</v>
      </c>
      <c r="M51" s="18"/>
      <c r="N51" s="18"/>
      <c r="O51" s="41">
        <f t="shared" si="9"/>
        <v>136000</v>
      </c>
      <c r="P51" s="42">
        <f t="shared" si="10"/>
        <v>13.6</v>
      </c>
      <c r="Q51" s="18">
        <v>13.6</v>
      </c>
      <c r="R51" s="18">
        <v>1</v>
      </c>
      <c r="S51" s="18">
        <v>1</v>
      </c>
      <c r="T51" s="18">
        <f t="shared" si="11"/>
        <v>11.6</v>
      </c>
      <c r="U51" s="19"/>
      <c r="V51" s="45" t="s">
        <v>49</v>
      </c>
    </row>
    <row r="52" spans="1:22" s="3" customFormat="1" ht="36">
      <c r="A52" s="19"/>
      <c r="B52" s="29" t="s">
        <v>101</v>
      </c>
      <c r="C52" s="21" t="s">
        <v>56</v>
      </c>
      <c r="D52" s="30" t="s">
        <v>47</v>
      </c>
      <c r="E52" s="21" t="s">
        <v>57</v>
      </c>
      <c r="F52" s="22">
        <v>80</v>
      </c>
      <c r="G52" s="18">
        <v>200</v>
      </c>
      <c r="H52" s="18">
        <v>6</v>
      </c>
      <c r="I52" s="18"/>
      <c r="J52" s="18"/>
      <c r="K52" s="18">
        <v>1</v>
      </c>
      <c r="L52" s="18">
        <v>40000</v>
      </c>
      <c r="M52" s="18"/>
      <c r="N52" s="18"/>
      <c r="O52" s="41">
        <f t="shared" si="9"/>
        <v>136000</v>
      </c>
      <c r="P52" s="42">
        <f t="shared" si="10"/>
        <v>13.6</v>
      </c>
      <c r="Q52" s="18" t="s">
        <v>102</v>
      </c>
      <c r="R52" s="18"/>
      <c r="S52" s="18"/>
      <c r="T52" s="18">
        <v>0</v>
      </c>
      <c r="U52" s="19"/>
      <c r="V52" s="45" t="s">
        <v>66</v>
      </c>
    </row>
    <row r="53" spans="1:22" s="3" customFormat="1" ht="12">
      <c r="A53" s="19"/>
      <c r="B53" s="29" t="s">
        <v>103</v>
      </c>
      <c r="C53" s="21">
        <v>7</v>
      </c>
      <c r="D53" s="30" t="s">
        <v>81</v>
      </c>
      <c r="E53" s="21">
        <v>350</v>
      </c>
      <c r="F53" s="22">
        <v>80</v>
      </c>
      <c r="G53" s="18">
        <v>350</v>
      </c>
      <c r="H53" s="18">
        <v>7</v>
      </c>
      <c r="I53" s="18"/>
      <c r="J53" s="18"/>
      <c r="K53" s="18"/>
      <c r="L53" s="18"/>
      <c r="M53" s="18"/>
      <c r="N53" s="18"/>
      <c r="O53" s="41">
        <f t="shared" si="9"/>
        <v>196000</v>
      </c>
      <c r="P53" s="42">
        <f t="shared" si="10"/>
        <v>19.6</v>
      </c>
      <c r="Q53" s="18" t="s">
        <v>104</v>
      </c>
      <c r="R53" s="18"/>
      <c r="S53" s="18"/>
      <c r="T53" s="18">
        <v>0</v>
      </c>
      <c r="U53" s="19"/>
      <c r="V53" s="45" t="s">
        <v>66</v>
      </c>
    </row>
    <row r="54" spans="1:22" s="3" customFormat="1" ht="48">
      <c r="A54" s="24"/>
      <c r="B54" s="29" t="s">
        <v>105</v>
      </c>
      <c r="C54" s="21" t="s">
        <v>56</v>
      </c>
      <c r="D54" s="30" t="s">
        <v>47</v>
      </c>
      <c r="E54" s="21" t="s">
        <v>57</v>
      </c>
      <c r="F54" s="22">
        <v>100</v>
      </c>
      <c r="G54" s="18">
        <v>200</v>
      </c>
      <c r="H54" s="18">
        <v>6</v>
      </c>
      <c r="I54" s="18"/>
      <c r="J54" s="18"/>
      <c r="K54" s="18">
        <v>1</v>
      </c>
      <c r="L54" s="18">
        <v>40000</v>
      </c>
      <c r="M54" s="18"/>
      <c r="N54" s="18"/>
      <c r="O54" s="41">
        <f t="shared" si="9"/>
        <v>160000</v>
      </c>
      <c r="P54" s="42">
        <f t="shared" si="10"/>
        <v>16</v>
      </c>
      <c r="Q54" s="18">
        <v>16</v>
      </c>
      <c r="R54" s="18">
        <v>1</v>
      </c>
      <c r="S54" s="18">
        <v>1</v>
      </c>
      <c r="T54" s="18">
        <f>Q54-R54-S54</f>
        <v>14</v>
      </c>
      <c r="U54" s="24"/>
      <c r="V54" s="45" t="s">
        <v>49</v>
      </c>
    </row>
    <row r="55" spans="1:22" s="3" customFormat="1" ht="12">
      <c r="A55" s="31" t="s">
        <v>106</v>
      </c>
      <c r="B55" s="20" t="s">
        <v>44</v>
      </c>
      <c r="C55" s="21"/>
      <c r="D55" s="30"/>
      <c r="E55" s="21"/>
      <c r="F55" s="22"/>
      <c r="G55" s="18"/>
      <c r="H55" s="18"/>
      <c r="I55" s="18"/>
      <c r="J55" s="18"/>
      <c r="K55" s="18"/>
      <c r="L55" s="18"/>
      <c r="M55" s="18"/>
      <c r="N55" s="18"/>
      <c r="O55" s="41"/>
      <c r="P55" s="42"/>
      <c r="Q55" s="18"/>
      <c r="R55" s="18"/>
      <c r="S55" s="18"/>
      <c r="T55" s="18">
        <f>U56</f>
        <v>48</v>
      </c>
      <c r="U55" s="19"/>
      <c r="V55" s="45"/>
    </row>
    <row r="56" spans="1:22" ht="33.75">
      <c r="A56" s="31"/>
      <c r="B56" s="32" t="s">
        <v>107</v>
      </c>
      <c r="C56" s="33" t="s">
        <v>108</v>
      </c>
      <c r="D56" s="34"/>
      <c r="E56" s="33" t="s">
        <v>48</v>
      </c>
      <c r="F56" s="33">
        <v>80</v>
      </c>
      <c r="G56" s="26"/>
      <c r="H56" s="26"/>
      <c r="I56" s="26"/>
      <c r="J56" s="26"/>
      <c r="K56" s="26"/>
      <c r="L56" s="26"/>
      <c r="M56" s="26"/>
      <c r="N56" s="26"/>
      <c r="O56" s="43"/>
      <c r="P56" s="26"/>
      <c r="Q56" s="48"/>
      <c r="R56" s="48"/>
      <c r="S56" s="43"/>
      <c r="T56" s="33">
        <v>6.8</v>
      </c>
      <c r="U56" s="49">
        <f>SUM(T56:T59)</f>
        <v>48</v>
      </c>
      <c r="V56" s="50" t="s">
        <v>109</v>
      </c>
    </row>
    <row r="57" spans="1:22" ht="33.75">
      <c r="A57" s="31"/>
      <c r="B57" s="32" t="s">
        <v>110</v>
      </c>
      <c r="C57" s="33" t="s">
        <v>108</v>
      </c>
      <c r="D57" s="34"/>
      <c r="E57" s="33" t="s">
        <v>48</v>
      </c>
      <c r="F57" s="33">
        <v>50</v>
      </c>
      <c r="G57" s="26"/>
      <c r="H57" s="26"/>
      <c r="I57" s="26"/>
      <c r="J57" s="26"/>
      <c r="K57" s="26"/>
      <c r="L57" s="26"/>
      <c r="M57" s="26"/>
      <c r="N57" s="26"/>
      <c r="O57" s="43"/>
      <c r="P57" s="26"/>
      <c r="Q57" s="48"/>
      <c r="R57" s="48"/>
      <c r="S57" s="43"/>
      <c r="T57" s="33">
        <v>5</v>
      </c>
      <c r="U57" s="31"/>
      <c r="V57" s="50" t="s">
        <v>109</v>
      </c>
    </row>
    <row r="58" spans="1:22" ht="33.75">
      <c r="A58" s="31"/>
      <c r="B58" s="32" t="s">
        <v>111</v>
      </c>
      <c r="C58" s="33" t="s">
        <v>108</v>
      </c>
      <c r="D58" s="34"/>
      <c r="E58" s="33" t="s">
        <v>48</v>
      </c>
      <c r="F58" s="33">
        <v>80</v>
      </c>
      <c r="G58" s="26"/>
      <c r="H58" s="26"/>
      <c r="I58" s="26"/>
      <c r="J58" s="26"/>
      <c r="K58" s="26"/>
      <c r="L58" s="26"/>
      <c r="M58" s="26"/>
      <c r="N58" s="26"/>
      <c r="O58" s="43"/>
      <c r="P58" s="26"/>
      <c r="Q58" s="48"/>
      <c r="R58" s="48"/>
      <c r="S58" s="43"/>
      <c r="T58" s="33">
        <v>6.8</v>
      </c>
      <c r="U58" s="31"/>
      <c r="V58" s="50" t="s">
        <v>109</v>
      </c>
    </row>
    <row r="59" spans="1:22" ht="13.5">
      <c r="A59" s="35"/>
      <c r="B59" s="32" t="s">
        <v>112</v>
      </c>
      <c r="C59" s="33" t="s">
        <v>113</v>
      </c>
      <c r="D59" s="34"/>
      <c r="E59" s="33" t="s">
        <v>114</v>
      </c>
      <c r="F59" s="33">
        <v>1350</v>
      </c>
      <c r="G59" s="26"/>
      <c r="H59" s="26"/>
      <c r="I59" s="26"/>
      <c r="J59" s="26"/>
      <c r="K59" s="26"/>
      <c r="L59" s="26"/>
      <c r="M59" s="26"/>
      <c r="N59" s="26"/>
      <c r="O59" s="43"/>
      <c r="P59" s="26"/>
      <c r="Q59" s="48"/>
      <c r="R59" s="48"/>
      <c r="S59" s="43"/>
      <c r="T59" s="26">
        <v>29.4</v>
      </c>
      <c r="U59" s="35"/>
      <c r="V59" s="50" t="s">
        <v>109</v>
      </c>
    </row>
    <row r="60" spans="1:22" ht="13.5">
      <c r="A60" s="27" t="s">
        <v>115</v>
      </c>
      <c r="B60" s="20" t="s">
        <v>44</v>
      </c>
      <c r="C60" s="36"/>
      <c r="D60" s="34"/>
      <c r="E60" s="33"/>
      <c r="F60" s="33"/>
      <c r="G60" s="26"/>
      <c r="H60" s="26"/>
      <c r="I60" s="26"/>
      <c r="J60" s="26"/>
      <c r="K60" s="26"/>
      <c r="L60" s="26"/>
      <c r="M60" s="26"/>
      <c r="N60" s="26"/>
      <c r="O60" s="43"/>
      <c r="P60" s="26"/>
      <c r="Q60" s="48"/>
      <c r="R60" s="48"/>
      <c r="S60" s="43"/>
      <c r="T60" s="33">
        <f>U61</f>
        <v>78</v>
      </c>
      <c r="U60" s="31"/>
      <c r="V60" s="50"/>
    </row>
    <row r="61" spans="1:22" ht="35.25">
      <c r="A61" s="27"/>
      <c r="B61" s="37" t="s">
        <v>116</v>
      </c>
      <c r="C61" s="38" t="s">
        <v>117</v>
      </c>
      <c r="D61" s="34"/>
      <c r="E61" s="38" t="s">
        <v>118</v>
      </c>
      <c r="F61" s="38">
        <v>80</v>
      </c>
      <c r="G61" s="26"/>
      <c r="H61" s="26"/>
      <c r="I61" s="26"/>
      <c r="J61" s="26"/>
      <c r="K61" s="26"/>
      <c r="L61" s="26"/>
      <c r="M61" s="26"/>
      <c r="N61" s="26"/>
      <c r="O61" s="43"/>
      <c r="P61" s="26"/>
      <c r="Q61" s="48"/>
      <c r="R61" s="48"/>
      <c r="S61" s="43"/>
      <c r="T61" s="33">
        <v>6.8</v>
      </c>
      <c r="U61" s="47">
        <f>SUM(T61:T65)</f>
        <v>78</v>
      </c>
      <c r="V61" s="50" t="s">
        <v>109</v>
      </c>
    </row>
    <row r="62" spans="1:22" ht="35.25">
      <c r="A62" s="27"/>
      <c r="B62" s="37" t="s">
        <v>119</v>
      </c>
      <c r="C62" s="38" t="s">
        <v>117</v>
      </c>
      <c r="D62" s="34"/>
      <c r="E62" s="38" t="s">
        <v>118</v>
      </c>
      <c r="F62" s="38">
        <v>50</v>
      </c>
      <c r="G62" s="26"/>
      <c r="H62" s="26"/>
      <c r="I62" s="26"/>
      <c r="J62" s="26"/>
      <c r="K62" s="26"/>
      <c r="L62" s="26"/>
      <c r="M62" s="26"/>
      <c r="N62" s="26"/>
      <c r="O62" s="43"/>
      <c r="P62" s="26"/>
      <c r="Q62" s="48"/>
      <c r="R62" s="48"/>
      <c r="S62" s="43"/>
      <c r="T62" s="33">
        <v>5</v>
      </c>
      <c r="U62" s="27"/>
      <c r="V62" s="50" t="s">
        <v>109</v>
      </c>
    </row>
    <row r="63" spans="1:22" ht="35.25">
      <c r="A63" s="27"/>
      <c r="B63" s="37" t="s">
        <v>120</v>
      </c>
      <c r="C63" s="38" t="s">
        <v>117</v>
      </c>
      <c r="D63" s="34"/>
      <c r="E63" s="38" t="s">
        <v>118</v>
      </c>
      <c r="F63" s="38">
        <v>80</v>
      </c>
      <c r="G63" s="26"/>
      <c r="H63" s="26"/>
      <c r="I63" s="26"/>
      <c r="J63" s="26"/>
      <c r="K63" s="26"/>
      <c r="L63" s="26"/>
      <c r="M63" s="26"/>
      <c r="N63" s="26"/>
      <c r="O63" s="43"/>
      <c r="P63" s="26"/>
      <c r="Q63" s="48"/>
      <c r="R63" s="48"/>
      <c r="S63" s="43"/>
      <c r="T63" s="33">
        <v>6.8</v>
      </c>
      <c r="U63" s="27"/>
      <c r="V63" s="50" t="s">
        <v>109</v>
      </c>
    </row>
    <row r="64" spans="1:22" ht="13.5">
      <c r="A64" s="27"/>
      <c r="B64" s="37" t="s">
        <v>121</v>
      </c>
      <c r="C64" s="38" t="s">
        <v>122</v>
      </c>
      <c r="D64" s="34"/>
      <c r="E64" s="38" t="s">
        <v>123</v>
      </c>
      <c r="F64" s="38">
        <v>1350</v>
      </c>
      <c r="G64" s="26"/>
      <c r="H64" s="26"/>
      <c r="I64" s="26"/>
      <c r="J64" s="26"/>
      <c r="K64" s="26"/>
      <c r="L64" s="26"/>
      <c r="M64" s="26"/>
      <c r="N64" s="26"/>
      <c r="O64" s="43"/>
      <c r="P64" s="26"/>
      <c r="Q64" s="48"/>
      <c r="R64" s="48"/>
      <c r="S64" s="43"/>
      <c r="T64" s="26">
        <v>29.4</v>
      </c>
      <c r="U64" s="27"/>
      <c r="V64" s="50" t="s">
        <v>109</v>
      </c>
    </row>
    <row r="65" spans="1:22" s="3" customFormat="1" ht="24">
      <c r="A65" s="28"/>
      <c r="B65" s="51" t="s">
        <v>124</v>
      </c>
      <c r="C65" s="21" t="s">
        <v>125</v>
      </c>
      <c r="D65" s="17" t="s">
        <v>47</v>
      </c>
      <c r="E65" s="26" t="s">
        <v>126</v>
      </c>
      <c r="F65" s="26" t="s">
        <v>127</v>
      </c>
      <c r="G65" s="18"/>
      <c r="H65" s="18"/>
      <c r="I65" s="18"/>
      <c r="J65" s="18"/>
      <c r="K65" s="18"/>
      <c r="L65" s="18"/>
      <c r="M65" s="18">
        <v>300000</v>
      </c>
      <c r="N65" s="18">
        <v>1</v>
      </c>
      <c r="O65" s="41">
        <v>30</v>
      </c>
      <c r="P65" s="42">
        <v>30</v>
      </c>
      <c r="Q65" s="13">
        <v>30</v>
      </c>
      <c r="R65" s="18"/>
      <c r="S65" s="18"/>
      <c r="T65" s="18">
        <f>Q65-R65-S65</f>
        <v>30</v>
      </c>
      <c r="U65" s="28"/>
      <c r="V65" s="45"/>
    </row>
  </sheetData>
  <sheetProtection/>
  <mergeCells count="17">
    <mergeCell ref="A2:V2"/>
    <mergeCell ref="A5:A10"/>
    <mergeCell ref="A11:A20"/>
    <mergeCell ref="A21:A29"/>
    <mergeCell ref="A30:A32"/>
    <mergeCell ref="A33:A43"/>
    <mergeCell ref="A44:A54"/>
    <mergeCell ref="A55:A59"/>
    <mergeCell ref="A60:A65"/>
    <mergeCell ref="U6:U10"/>
    <mergeCell ref="U12:U20"/>
    <mergeCell ref="U22:U29"/>
    <mergeCell ref="U31:U32"/>
    <mergeCell ref="U34:U43"/>
    <mergeCell ref="U45:U54"/>
    <mergeCell ref="U56:U59"/>
    <mergeCell ref="U61:U65"/>
  </mergeCells>
  <printOptions/>
  <pageMargins left="0.275" right="0.275" top="0.4326388888888891" bottom="0.472222222222222" header="0.3" footer="0.3"/>
  <pageSetup horizontalDpi="600" verticalDpi="600" orientation="landscape" paperSize="9" scale="6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YZ</cp:lastModifiedBy>
  <dcterms:created xsi:type="dcterms:W3CDTF">2021-01-11T03:46:00Z</dcterms:created>
  <dcterms:modified xsi:type="dcterms:W3CDTF">2021-02-07T02:14:18Z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