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附件1" sheetId="1" r:id="rId1"/>
    <sheet name="附件2" sheetId="5" r:id="rId2"/>
    <sheet name="附件3" sheetId="4" r:id="rId3"/>
    <sheet name="附件4" sheetId="2" r:id="rId4"/>
    <sheet name="附件5" sheetId="3" r:id="rId5"/>
  </sheets>
  <calcPr calcId="144525"/>
</workbook>
</file>

<file path=xl/sharedStrings.xml><?xml version="1.0" encoding="utf-8"?>
<sst xmlns="http://schemas.openxmlformats.org/spreadsheetml/2006/main" count="66">
  <si>
    <t>附件1：</t>
  </si>
  <si>
    <t>2017年城乡义务教育经费保障机制资金分配总表</t>
  </si>
  <si>
    <t>市县名称</t>
  </si>
  <si>
    <t>总计</t>
  </si>
  <si>
    <t>永财预〔2017〕7号已下达中央和省级资金（万元）</t>
  </si>
  <si>
    <t>此次追加资金（万元）</t>
  </si>
  <si>
    <t>小计</t>
  </si>
  <si>
    <t>中央</t>
  </si>
  <si>
    <t>省级</t>
  </si>
  <si>
    <t>市级</t>
  </si>
  <si>
    <t>县级</t>
  </si>
  <si>
    <t>市级配套</t>
  </si>
  <si>
    <t>市本级及所辖区小计</t>
  </si>
  <si>
    <t>永州职院附小</t>
  </si>
  <si>
    <t>市特校</t>
  </si>
  <si>
    <t>市体校</t>
  </si>
  <si>
    <t>零陵区</t>
  </si>
  <si>
    <t>冷水滩区</t>
  </si>
  <si>
    <t>金洞管理区</t>
  </si>
  <si>
    <t>回龙圩管理区</t>
  </si>
  <si>
    <t>附件2：</t>
  </si>
  <si>
    <t>2017年城乡义务教育经费保障机制改革资金测算总表</t>
  </si>
  <si>
    <t>公用经费补助资金</t>
  </si>
  <si>
    <t>家庭经济困难寄宿生生活补助资金</t>
  </si>
  <si>
    <t>校舍安全保障资金</t>
  </si>
  <si>
    <t>附件3：</t>
  </si>
  <si>
    <t>2017年义务教育阶段公用经费补助资金分配表</t>
  </si>
  <si>
    <t>市县</t>
  </si>
  <si>
    <t>2016年学生人数</t>
  </si>
  <si>
    <t>2016年寄宿生人数</t>
  </si>
  <si>
    <t>2016年不足100人的学校</t>
  </si>
  <si>
    <t>各级分担比例</t>
  </si>
  <si>
    <t>全年应安排公用经费补助资金（万元）</t>
  </si>
  <si>
    <t>永财预〔2017〕7号已下达公用经费中央和省级资金（万元）</t>
  </si>
  <si>
    <t>此次追加公用经费（万元）</t>
  </si>
  <si>
    <t>普通小学</t>
  </si>
  <si>
    <t>普通初中</t>
  </si>
  <si>
    <t>特教小学</t>
  </si>
  <si>
    <t>特教初中</t>
  </si>
  <si>
    <t>小学</t>
  </si>
  <si>
    <t>初中</t>
  </si>
  <si>
    <t>小学个数</t>
  </si>
  <si>
    <t>小学实有人数</t>
  </si>
  <si>
    <t>人数差额（与100人相比）</t>
  </si>
  <si>
    <t>初中个数</t>
  </si>
  <si>
    <t>初中实有人数</t>
  </si>
  <si>
    <t>省直管县改革前原标准部分
（小学300元、初中500元）</t>
  </si>
  <si>
    <t>省直管县改革后提标部分（200元）及寄宿制学校、不足100人学校额外补助</t>
  </si>
  <si>
    <t>地方</t>
  </si>
  <si>
    <t>合计</t>
  </si>
  <si>
    <t>职院附小</t>
  </si>
  <si>
    <t>附件4：</t>
  </si>
  <si>
    <t>2017年义务教育阶段家庭经济困难寄宿生生活费补助分配表</t>
  </si>
  <si>
    <t>补助面（%）</t>
  </si>
  <si>
    <t>补助人数（人）</t>
  </si>
  <si>
    <t>各级资金分担比例</t>
  </si>
  <si>
    <t>全年应安排寄宿生生活费
补助资金（万元）</t>
  </si>
  <si>
    <t>永财预〔2017〕7号已下达寄宿生生活费中央和省级补助资金（万元）</t>
  </si>
  <si>
    <t>此次追加寄宿生生活费
补助资金（万元）</t>
  </si>
  <si>
    <t>省直管县改革前原标准部分
（小学500元、初中750元）</t>
  </si>
  <si>
    <t>省直管县改革后提标部分
（500元）</t>
  </si>
  <si>
    <t>附件5：</t>
  </si>
  <si>
    <t>2017年义务教育学校校舍安全保障长效机制资金分配表</t>
  </si>
  <si>
    <t>全年资金（万元）</t>
  </si>
  <si>
    <t>永财预〔2017〕7号已下达资金（万元）</t>
  </si>
  <si>
    <t>日常维修和抗震加固资金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</si>
</sst>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  <numFmt numFmtId="177" formatCode="0_);[Red]\(0\)"/>
    <numFmt numFmtId="178" formatCode="0_ "/>
    <numFmt numFmtId="179" formatCode="0.00_);[Red]\(0.00\)"/>
    <numFmt numFmtId="180" formatCode="0.00_ "/>
  </numFmts>
  <fonts count="42">
    <font>
      <sz val="12"/>
      <name val="宋体"/>
      <charset val="134"/>
    </font>
    <font>
      <sz val="16"/>
      <name val="黑体"/>
      <charset val="134"/>
    </font>
    <font>
      <sz val="9"/>
      <name val="宋体"/>
      <charset val="134"/>
    </font>
    <font>
      <sz val="18"/>
      <name val="方正小标宋_GBK"/>
      <charset val="134"/>
    </font>
    <font>
      <sz val="10"/>
      <name val="黑体"/>
      <charset val="134"/>
    </font>
    <font>
      <sz val="9"/>
      <name val="黑体"/>
      <charset val="134"/>
    </font>
    <font>
      <b/>
      <sz val="10"/>
      <name val="宋体"/>
      <charset val="134"/>
    </font>
    <font>
      <b/>
      <sz val="9"/>
      <name val="Times New Roman"/>
      <charset val="0"/>
    </font>
    <font>
      <sz val="10"/>
      <name val="宋体"/>
      <charset val="134"/>
    </font>
    <font>
      <sz val="9"/>
      <name val="Times New Roman"/>
      <charset val="0"/>
    </font>
    <font>
      <sz val="9"/>
      <name val="仿宋"/>
      <charset val="134"/>
    </font>
    <font>
      <sz val="11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0"/>
      <name val="Times New Roman"/>
      <charset val="0"/>
    </font>
    <font>
      <sz val="11"/>
      <color rgb="FFFF0000"/>
      <name val="Times New Roman"/>
      <charset val="0"/>
    </font>
    <font>
      <b/>
      <sz val="12"/>
      <name val="宋体"/>
      <charset val="134"/>
    </font>
    <font>
      <sz val="10"/>
      <name val="宋体"/>
      <charset val="0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9" fillId="12" borderId="1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35" fillId="25" borderId="17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2" fillId="20" borderId="14" applyNumberFormat="0" applyAlignment="0" applyProtection="0">
      <alignment vertical="center"/>
    </xf>
    <xf numFmtId="0" fontId="37" fillId="32" borderId="1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/>
  </cellStyleXfs>
  <cellXfs count="119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8" fillId="3" borderId="1" xfId="50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11" xfId="50" applyFont="1" applyFill="1" applyBorder="1" applyAlignment="1">
      <alignment horizontal="center" vertical="center" wrapText="1"/>
    </xf>
    <xf numFmtId="0" fontId="2" fillId="3" borderId="4" xfId="50" applyFont="1" applyFill="1" applyBorder="1" applyAlignment="1">
      <alignment horizontal="center" vertical="center" wrapText="1"/>
    </xf>
    <xf numFmtId="0" fontId="2" fillId="3" borderId="5" xfId="5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50" applyFont="1" applyFill="1" applyBorder="1" applyAlignment="1">
      <alignment horizontal="center" vertical="center" wrapText="1"/>
    </xf>
    <xf numFmtId="0" fontId="2" fillId="3" borderId="7" xfId="50" applyFont="1" applyFill="1" applyBorder="1" applyAlignment="1">
      <alignment horizontal="center" vertical="center" wrapText="1"/>
    </xf>
    <xf numFmtId="0" fontId="2" fillId="3" borderId="8" xfId="50" applyFont="1" applyFill="1" applyBorder="1" applyAlignment="1">
      <alignment horizontal="center" vertical="center" wrapText="1"/>
    </xf>
    <xf numFmtId="0" fontId="2" fillId="3" borderId="13" xfId="50" applyFont="1" applyFill="1" applyBorder="1" applyAlignment="1">
      <alignment horizontal="center" vertical="center" wrapText="1"/>
    </xf>
    <xf numFmtId="0" fontId="2" fillId="3" borderId="1" xfId="5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7" fontId="7" fillId="2" borderId="1" xfId="5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9" fontId="9" fillId="0" borderId="1" xfId="5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8" fillId="3" borderId="0" xfId="50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9" fillId="3" borderId="1" xfId="5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1" xfId="50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center" vertical="center" wrapText="1"/>
    </xf>
    <xf numFmtId="0" fontId="11" fillId="0" borderId="3" xfId="50" applyFont="1" applyFill="1" applyBorder="1" applyAlignment="1">
      <alignment horizontal="center" vertical="center" wrapText="1"/>
    </xf>
    <xf numFmtId="0" fontId="11" fillId="0" borderId="6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3" fillId="2" borderId="1" xfId="50" applyFont="1" applyFill="1" applyBorder="1" applyAlignment="1">
      <alignment horizontal="center" vertical="center" wrapText="1"/>
    </xf>
    <xf numFmtId="0" fontId="14" fillId="2" borderId="1" xfId="50" applyFont="1" applyFill="1" applyBorder="1" applyAlignment="1">
      <alignment horizontal="center" vertical="center" wrapText="1"/>
    </xf>
    <xf numFmtId="177" fontId="14" fillId="2" borderId="1" xfId="50" applyNumberFormat="1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>
      <alignment horizontal="center" vertical="center" wrapText="1"/>
    </xf>
    <xf numFmtId="0" fontId="11" fillId="3" borderId="1" xfId="5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11" xfId="50" applyFont="1" applyFill="1" applyBorder="1" applyAlignment="1">
      <alignment horizontal="center" vertical="center" wrapText="1"/>
    </xf>
    <xf numFmtId="0" fontId="11" fillId="0" borderId="13" xfId="50" applyFont="1" applyFill="1" applyBorder="1" applyAlignment="1">
      <alignment horizontal="center" vertical="center" wrapText="1"/>
    </xf>
    <xf numFmtId="0" fontId="11" fillId="3" borderId="1" xfId="50" applyFont="1" applyFill="1" applyBorder="1" applyAlignment="1">
      <alignment horizontal="center" vertical="center" wrapText="1"/>
    </xf>
    <xf numFmtId="9" fontId="15" fillId="0" borderId="1" xfId="50" applyNumberFormat="1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9" fontId="16" fillId="0" borderId="1" xfId="5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4" fillId="2" borderId="1" xfId="50" applyNumberFormat="1" applyFont="1" applyFill="1" applyBorder="1" applyAlignment="1">
      <alignment horizontal="center" vertical="center" wrapText="1"/>
    </xf>
    <xf numFmtId="0" fontId="15" fillId="0" borderId="1" xfId="5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7" fillId="0" borderId="1" xfId="5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8" fillId="2" borderId="0" xfId="0" applyFont="1" applyFill="1"/>
    <xf numFmtId="0" fontId="18" fillId="0" borderId="0" xfId="0" applyFont="1" applyFill="1"/>
    <xf numFmtId="0" fontId="0" fillId="0" borderId="0" xfId="0" applyFont="1"/>
    <xf numFmtId="177" fontId="18" fillId="0" borderId="0" xfId="0" applyNumberFormat="1" applyFont="1"/>
    <xf numFmtId="177" fontId="0" fillId="0" borderId="0" xfId="0" applyNumberFormat="1"/>
    <xf numFmtId="0" fontId="18" fillId="0" borderId="0" xfId="0" applyFont="1"/>
    <xf numFmtId="0" fontId="1" fillId="0" borderId="0" xfId="0" applyFont="1"/>
    <xf numFmtId="0" fontId="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9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180" fontId="6" fillId="0" borderId="6" xfId="0" applyNumberFormat="1" applyFont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99CCFF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selection activeCell="L18" sqref="L18"/>
    </sheetView>
  </sheetViews>
  <sheetFormatPr defaultColWidth="9" defaultRowHeight="14.25"/>
  <cols>
    <col min="1" max="1" width="16.625" customWidth="1"/>
    <col min="2" max="2" width="8" style="93" customWidth="1"/>
    <col min="3" max="3" width="8.25" style="94" customWidth="1"/>
    <col min="4" max="6" width="7.75" style="94" customWidth="1"/>
    <col min="7" max="7" width="8.125" style="95" customWidth="1"/>
    <col min="8" max="8" width="7.625" customWidth="1"/>
    <col min="9" max="9" width="8.125" customWidth="1"/>
    <col min="10" max="10" width="9.125" style="95" customWidth="1"/>
    <col min="11" max="12" width="7.375" style="92" customWidth="1"/>
    <col min="13" max="13" width="8.75" style="92" customWidth="1"/>
  </cols>
  <sheetData>
    <row r="1" ht="19.5" customHeight="1" spans="1:1">
      <c r="A1" s="96" t="s">
        <v>0</v>
      </c>
    </row>
    <row r="2" ht="29.25" customHeight="1" spans="1:1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="88" customFormat="1" ht="41.25" customHeight="1" spans="1:13">
      <c r="A3" s="98" t="s">
        <v>2</v>
      </c>
      <c r="B3" s="99" t="s">
        <v>3</v>
      </c>
      <c r="C3" s="100"/>
      <c r="D3" s="100"/>
      <c r="E3" s="100"/>
      <c r="F3" s="101"/>
      <c r="G3" s="102" t="s">
        <v>4</v>
      </c>
      <c r="H3" s="103"/>
      <c r="I3" s="103"/>
      <c r="J3" s="115" t="s">
        <v>5</v>
      </c>
      <c r="K3" s="115"/>
      <c r="L3" s="115"/>
      <c r="M3" s="115"/>
    </row>
    <row r="4" s="89" customFormat="1" ht="27.75" customHeight="1" spans="1:13">
      <c r="A4" s="104"/>
      <c r="B4" s="105" t="s">
        <v>6</v>
      </c>
      <c r="C4" s="105" t="s">
        <v>7</v>
      </c>
      <c r="D4" s="105" t="s">
        <v>8</v>
      </c>
      <c r="E4" s="106" t="s">
        <v>9</v>
      </c>
      <c r="F4" s="106" t="s">
        <v>10</v>
      </c>
      <c r="G4" s="106" t="s">
        <v>6</v>
      </c>
      <c r="H4" s="106" t="s">
        <v>7</v>
      </c>
      <c r="I4" s="106" t="s">
        <v>8</v>
      </c>
      <c r="J4" s="106" t="s">
        <v>6</v>
      </c>
      <c r="K4" s="106" t="s">
        <v>7</v>
      </c>
      <c r="L4" s="106" t="s">
        <v>8</v>
      </c>
      <c r="M4" s="106" t="s">
        <v>11</v>
      </c>
    </row>
    <row r="5" s="90" customFormat="1" ht="25" customHeight="1" spans="1:13">
      <c r="A5" s="14" t="s">
        <v>12</v>
      </c>
      <c r="B5" s="107">
        <v>14753.74</v>
      </c>
      <c r="C5" s="107">
        <v>8317</v>
      </c>
      <c r="D5" s="107">
        <v>2055</v>
      </c>
      <c r="E5" s="107">
        <v>2179.05</v>
      </c>
      <c r="F5" s="107">
        <v>2202.69</v>
      </c>
      <c r="G5" s="82">
        <f t="shared" ref="G5:G7" si="0">SUM(H5:I5)</f>
        <v>9487</v>
      </c>
      <c r="H5" s="82">
        <f>SUM(H6:H12)</f>
        <v>7131</v>
      </c>
      <c r="I5" s="82">
        <f>SUM(I6:I12)</f>
        <v>2356</v>
      </c>
      <c r="J5" s="107">
        <f t="shared" ref="J5:J12" si="1">SUM(K5:M5)</f>
        <v>3064.05</v>
      </c>
      <c r="K5" s="107">
        <f>SUM(K6:K12)</f>
        <v>1186</v>
      </c>
      <c r="L5" s="116">
        <f>SUM(L6:L12)</f>
        <v>-301</v>
      </c>
      <c r="M5" s="107">
        <f>SUM(M6:M12)</f>
        <v>2179.05</v>
      </c>
    </row>
    <row r="6" s="91" customFormat="1" ht="25" customHeight="1" spans="1:13">
      <c r="A6" s="108" t="s">
        <v>13</v>
      </c>
      <c r="B6" s="109">
        <v>133.32</v>
      </c>
      <c r="C6" s="110">
        <v>79.99</v>
      </c>
      <c r="D6" s="110">
        <v>21.33</v>
      </c>
      <c r="E6" s="110">
        <v>32</v>
      </c>
      <c r="F6" s="110"/>
      <c r="G6" s="84">
        <f t="shared" si="0"/>
        <v>101.32</v>
      </c>
      <c r="H6" s="83">
        <v>79.99</v>
      </c>
      <c r="I6" s="83">
        <v>21.33</v>
      </c>
      <c r="J6" s="107">
        <f t="shared" si="1"/>
        <v>32</v>
      </c>
      <c r="K6" s="117">
        <v>0</v>
      </c>
      <c r="L6" s="117">
        <v>0</v>
      </c>
      <c r="M6" s="117">
        <v>32</v>
      </c>
    </row>
    <row r="7" s="91" customFormat="1" ht="25" customHeight="1" spans="1:13">
      <c r="A7" s="108" t="s">
        <v>14</v>
      </c>
      <c r="B7" s="109">
        <v>152.52</v>
      </c>
      <c r="C7" s="110">
        <v>91.51</v>
      </c>
      <c r="D7" s="110">
        <v>12.2</v>
      </c>
      <c r="E7" s="110">
        <v>48.81</v>
      </c>
      <c r="F7" s="110"/>
      <c r="G7" s="84">
        <f t="shared" si="0"/>
        <v>103.71</v>
      </c>
      <c r="H7" s="83">
        <v>91.51</v>
      </c>
      <c r="I7" s="83">
        <v>12.2</v>
      </c>
      <c r="J7" s="107">
        <f t="shared" si="1"/>
        <v>48.81</v>
      </c>
      <c r="K7" s="117">
        <f>C7-H7</f>
        <v>0</v>
      </c>
      <c r="L7" s="117">
        <f>D7-I7</f>
        <v>0</v>
      </c>
      <c r="M7" s="117">
        <v>48.81</v>
      </c>
    </row>
    <row r="8" s="91" customFormat="1" ht="25" customHeight="1" spans="1:13">
      <c r="A8" s="108" t="s">
        <v>15</v>
      </c>
      <c r="B8" s="109">
        <v>23.74</v>
      </c>
      <c r="C8" s="110"/>
      <c r="D8" s="110"/>
      <c r="E8" s="110">
        <v>23.74</v>
      </c>
      <c r="F8" s="110"/>
      <c r="G8" s="84"/>
      <c r="H8" s="83"/>
      <c r="I8" s="83"/>
      <c r="J8" s="107">
        <f t="shared" si="1"/>
        <v>23.74</v>
      </c>
      <c r="K8" s="117"/>
      <c r="L8" s="117"/>
      <c r="M8" s="117">
        <v>23.74</v>
      </c>
    </row>
    <row r="9" s="92" customFormat="1" ht="25" customHeight="1" spans="1:13">
      <c r="A9" s="16" t="s">
        <v>16</v>
      </c>
      <c r="B9" s="111">
        <v>5998.16</v>
      </c>
      <c r="C9" s="110">
        <v>3390.5</v>
      </c>
      <c r="D9" s="110">
        <v>947.47</v>
      </c>
      <c r="E9" s="110">
        <v>873.5</v>
      </c>
      <c r="F9" s="110">
        <v>786.69</v>
      </c>
      <c r="G9" s="84">
        <v>3726.97</v>
      </c>
      <c r="H9" s="84">
        <v>2774.5</v>
      </c>
      <c r="I9" s="84">
        <v>952.47</v>
      </c>
      <c r="J9" s="107">
        <f t="shared" si="1"/>
        <v>1484.5</v>
      </c>
      <c r="K9" s="117">
        <f>C9-H9</f>
        <v>616</v>
      </c>
      <c r="L9" s="118">
        <f>D9-I9</f>
        <v>-5</v>
      </c>
      <c r="M9" s="117">
        <v>873.5</v>
      </c>
    </row>
    <row r="10" s="92" customFormat="1" ht="25" customHeight="1" spans="1:13">
      <c r="A10" s="16" t="s">
        <v>17</v>
      </c>
      <c r="B10" s="111">
        <v>7417</v>
      </c>
      <c r="C10" s="110">
        <v>3992</v>
      </c>
      <c r="D10" s="110">
        <v>960</v>
      </c>
      <c r="E10" s="110">
        <v>1106</v>
      </c>
      <c r="F10" s="110">
        <v>1359</v>
      </c>
      <c r="G10" s="84">
        <f t="shared" ref="G9:G12" si="2">SUM(H10:I10)</f>
        <v>4572</v>
      </c>
      <c r="H10" s="84">
        <v>3317</v>
      </c>
      <c r="I10" s="84">
        <v>1255</v>
      </c>
      <c r="J10" s="107">
        <f t="shared" si="1"/>
        <v>1486</v>
      </c>
      <c r="K10" s="117">
        <f>C10-H10</f>
        <v>675</v>
      </c>
      <c r="L10" s="118">
        <f>D10-I10</f>
        <v>-295</v>
      </c>
      <c r="M10" s="117">
        <v>1106</v>
      </c>
    </row>
    <row r="11" s="92" customFormat="1" ht="25" customHeight="1" spans="1:13">
      <c r="A11" s="16" t="s">
        <v>18</v>
      </c>
      <c r="B11" s="111">
        <v>851</v>
      </c>
      <c r="C11" s="110">
        <v>633</v>
      </c>
      <c r="D11" s="110">
        <v>91</v>
      </c>
      <c r="E11" s="110">
        <v>81</v>
      </c>
      <c r="F11" s="110">
        <v>46</v>
      </c>
      <c r="G11" s="84">
        <f t="shared" si="2"/>
        <v>844</v>
      </c>
      <c r="H11" s="84">
        <v>747</v>
      </c>
      <c r="I11" s="84">
        <v>97</v>
      </c>
      <c r="J11" s="116">
        <f t="shared" si="1"/>
        <v>-39</v>
      </c>
      <c r="K11" s="118">
        <f>C11-H11</f>
        <v>-114</v>
      </c>
      <c r="L11" s="118">
        <f>D11-I11</f>
        <v>-6</v>
      </c>
      <c r="M11" s="117">
        <v>81</v>
      </c>
    </row>
    <row r="12" s="92" customFormat="1" ht="25" customHeight="1" spans="1:13">
      <c r="A12" s="16" t="s">
        <v>19</v>
      </c>
      <c r="B12" s="111">
        <v>178</v>
      </c>
      <c r="C12" s="110">
        <v>130</v>
      </c>
      <c r="D12" s="110">
        <v>23</v>
      </c>
      <c r="E12" s="110">
        <v>14</v>
      </c>
      <c r="F12" s="110">
        <v>11</v>
      </c>
      <c r="G12" s="84">
        <f t="shared" si="2"/>
        <v>139</v>
      </c>
      <c r="H12" s="84">
        <v>121</v>
      </c>
      <c r="I12" s="84">
        <v>18</v>
      </c>
      <c r="J12" s="107">
        <f t="shared" si="1"/>
        <v>28</v>
      </c>
      <c r="K12" s="117">
        <f>C12-H12</f>
        <v>9</v>
      </c>
      <c r="L12" s="117">
        <f>D12-I12</f>
        <v>5</v>
      </c>
      <c r="M12" s="117">
        <v>14</v>
      </c>
    </row>
  </sheetData>
  <mergeCells count="5">
    <mergeCell ref="A2:M2"/>
    <mergeCell ref="B3:F3"/>
    <mergeCell ref="G3:I3"/>
    <mergeCell ref="J3:M3"/>
    <mergeCell ref="A3:A4"/>
  </mergeCells>
  <printOptions horizontalCentered="1"/>
  <pageMargins left="0.75" right="0.75" top="1" bottom="1" header="0.5" footer="0.5"/>
  <pageSetup paperSize="9" scale="95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workbookViewId="0">
      <selection activeCell="B5" sqref="B5:F12"/>
    </sheetView>
  </sheetViews>
  <sheetFormatPr defaultColWidth="9" defaultRowHeight="14.25"/>
  <cols>
    <col min="1" max="1" width="16.75" customWidth="1"/>
    <col min="2" max="2" width="9.75" style="93" customWidth="1"/>
    <col min="3" max="3" width="8.25" style="94" customWidth="1"/>
    <col min="4" max="5" width="7.75" style="94" customWidth="1"/>
    <col min="6" max="6" width="8.625" style="94" customWidth="1"/>
    <col min="7" max="7" width="9.125" style="95" customWidth="1"/>
    <col min="8" max="8" width="7.625" customWidth="1"/>
    <col min="9" max="9" width="7.875" customWidth="1"/>
    <col min="10" max="10" width="8.375" customWidth="1"/>
    <col min="11" max="11" width="7.5" customWidth="1"/>
    <col min="12" max="12" width="8.125" style="95" customWidth="1"/>
    <col min="13" max="13" width="7.375" style="92" customWidth="1"/>
    <col min="14" max="14" width="7.5" style="92" customWidth="1"/>
    <col min="15" max="15" width="6" style="92" customWidth="1"/>
    <col min="16" max="16" width="5.875" style="92" customWidth="1"/>
    <col min="17" max="17" width="8" style="95" customWidth="1"/>
    <col min="18" max="18" width="7" customWidth="1"/>
    <col min="19" max="19" width="6.875" customWidth="1"/>
    <col min="20" max="20" width="5.625" customWidth="1"/>
    <col min="21" max="21" width="6.125" customWidth="1"/>
  </cols>
  <sheetData>
    <row r="1" ht="19.5" customHeight="1" spans="1:1">
      <c r="A1" s="96" t="s">
        <v>20</v>
      </c>
    </row>
    <row r="2" ht="29.25" customHeight="1" spans="1:2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="88" customFormat="1" ht="41.25" customHeight="1" spans="1:21">
      <c r="A3" s="98" t="s">
        <v>2</v>
      </c>
      <c r="B3" s="99" t="s">
        <v>3</v>
      </c>
      <c r="C3" s="100"/>
      <c r="D3" s="100"/>
      <c r="E3" s="100"/>
      <c r="F3" s="101"/>
      <c r="G3" s="102" t="s">
        <v>22</v>
      </c>
      <c r="H3" s="103"/>
      <c r="I3" s="103"/>
      <c r="J3" s="103"/>
      <c r="K3" s="113"/>
      <c r="L3" s="102" t="s">
        <v>23</v>
      </c>
      <c r="M3" s="103"/>
      <c r="N3" s="103"/>
      <c r="O3" s="103"/>
      <c r="P3" s="113"/>
      <c r="Q3" s="106" t="s">
        <v>24</v>
      </c>
      <c r="R3" s="106"/>
      <c r="S3" s="106"/>
      <c r="T3" s="106"/>
      <c r="U3" s="106"/>
    </row>
    <row r="4" s="89" customFormat="1" ht="27.75" customHeight="1" spans="1:21">
      <c r="A4" s="104"/>
      <c r="B4" s="105" t="s">
        <v>6</v>
      </c>
      <c r="C4" s="105" t="s">
        <v>7</v>
      </c>
      <c r="D4" s="105" t="s">
        <v>8</v>
      </c>
      <c r="E4" s="106" t="s">
        <v>9</v>
      </c>
      <c r="F4" s="106" t="s">
        <v>10</v>
      </c>
      <c r="G4" s="106" t="s">
        <v>6</v>
      </c>
      <c r="H4" s="106" t="s">
        <v>7</v>
      </c>
      <c r="I4" s="106" t="s">
        <v>8</v>
      </c>
      <c r="J4" s="106" t="s">
        <v>9</v>
      </c>
      <c r="K4" s="106" t="s">
        <v>10</v>
      </c>
      <c r="L4" s="106" t="s">
        <v>6</v>
      </c>
      <c r="M4" s="106" t="s">
        <v>7</v>
      </c>
      <c r="N4" s="106" t="s">
        <v>8</v>
      </c>
      <c r="O4" s="106" t="s">
        <v>9</v>
      </c>
      <c r="P4" s="106" t="s">
        <v>10</v>
      </c>
      <c r="Q4" s="106" t="s">
        <v>6</v>
      </c>
      <c r="R4" s="106" t="s">
        <v>7</v>
      </c>
      <c r="S4" s="106" t="s">
        <v>8</v>
      </c>
      <c r="T4" s="106" t="s">
        <v>9</v>
      </c>
      <c r="U4" s="106" t="s">
        <v>10</v>
      </c>
    </row>
    <row r="5" s="90" customFormat="1" ht="25" customHeight="1" spans="1:21">
      <c r="A5" s="14" t="s">
        <v>12</v>
      </c>
      <c r="B5" s="107">
        <f>SUM(C5:F5)</f>
        <v>14753.74</v>
      </c>
      <c r="C5" s="107">
        <f>SUM(C6:C12)</f>
        <v>8317</v>
      </c>
      <c r="D5" s="107">
        <f t="shared" ref="D5:U5" si="0">SUM(D6:D12)</f>
        <v>2055</v>
      </c>
      <c r="E5" s="107">
        <f t="shared" si="0"/>
        <v>2179.05</v>
      </c>
      <c r="F5" s="107">
        <f t="shared" si="0"/>
        <v>2202.69</v>
      </c>
      <c r="G5" s="82">
        <f t="shared" ref="G5:G12" si="1">SUM(H5:K5)</f>
        <v>11159.74</v>
      </c>
      <c r="H5" s="82">
        <f t="shared" ref="H5:K5" si="2">SUM(H6:H12)</f>
        <v>6869</v>
      </c>
      <c r="I5" s="82">
        <f t="shared" si="2"/>
        <v>1561</v>
      </c>
      <c r="J5" s="82">
        <f t="shared" si="2"/>
        <v>1321.05</v>
      </c>
      <c r="K5" s="82">
        <f t="shared" si="2"/>
        <v>1408.69</v>
      </c>
      <c r="L5" s="107">
        <f>SUM(M5:P5)</f>
        <v>759</v>
      </c>
      <c r="M5" s="107">
        <f t="shared" si="0"/>
        <v>379</v>
      </c>
      <c r="N5" s="107">
        <f t="shared" si="0"/>
        <v>160</v>
      </c>
      <c r="O5" s="107">
        <f t="shared" si="0"/>
        <v>101</v>
      </c>
      <c r="P5" s="107">
        <f t="shared" si="0"/>
        <v>119</v>
      </c>
      <c r="Q5" s="107">
        <f>SUM(R5:U5)</f>
        <v>2835</v>
      </c>
      <c r="R5" s="107">
        <f t="shared" si="0"/>
        <v>1069</v>
      </c>
      <c r="S5" s="107">
        <f t="shared" si="0"/>
        <v>334</v>
      </c>
      <c r="T5" s="107">
        <f t="shared" si="0"/>
        <v>757</v>
      </c>
      <c r="U5" s="107">
        <f t="shared" si="0"/>
        <v>675</v>
      </c>
    </row>
    <row r="6" s="91" customFormat="1" ht="25" customHeight="1" spans="1:21">
      <c r="A6" s="108" t="s">
        <v>13</v>
      </c>
      <c r="B6" s="109">
        <f t="shared" ref="B6:B12" si="3">SUM(C6:F6)</f>
        <v>133.32</v>
      </c>
      <c r="C6" s="110">
        <f>H6+M6+R6</f>
        <v>79.99</v>
      </c>
      <c r="D6" s="110">
        <f>I6+N6+S6</f>
        <v>21.33</v>
      </c>
      <c r="E6" s="110">
        <f>J6+O6+T6</f>
        <v>32</v>
      </c>
      <c r="F6" s="110"/>
      <c r="G6" s="83">
        <f t="shared" si="1"/>
        <v>133.32</v>
      </c>
      <c r="H6" s="83">
        <v>79.99</v>
      </c>
      <c r="I6" s="83">
        <v>21.33</v>
      </c>
      <c r="J6" s="83">
        <v>32</v>
      </c>
      <c r="K6" s="83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="91" customFormat="1" ht="25" customHeight="1" spans="1:21">
      <c r="A7" s="108" t="s">
        <v>14</v>
      </c>
      <c r="B7" s="109">
        <f t="shared" si="3"/>
        <v>152.52</v>
      </c>
      <c r="C7" s="110">
        <f t="shared" ref="C7:C12" si="4">H7+M7+R7</f>
        <v>91.51</v>
      </c>
      <c r="D7" s="110">
        <f>I7+N7+S7</f>
        <v>12.2</v>
      </c>
      <c r="E7" s="110">
        <f>J7+O7+T7</f>
        <v>48.81</v>
      </c>
      <c r="F7" s="110"/>
      <c r="G7" s="83">
        <f t="shared" si="1"/>
        <v>152.52</v>
      </c>
      <c r="H7" s="83">
        <v>91.51</v>
      </c>
      <c r="I7" s="83">
        <v>12.2</v>
      </c>
      <c r="J7" s="83">
        <v>48.81</v>
      </c>
      <c r="K7" s="83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="91" customFormat="1" ht="25" customHeight="1" spans="1:21">
      <c r="A8" s="108" t="s">
        <v>15</v>
      </c>
      <c r="B8" s="109">
        <f t="shared" si="3"/>
        <v>23.74</v>
      </c>
      <c r="C8" s="110"/>
      <c r="D8" s="110"/>
      <c r="E8" s="110">
        <f>J8+O8+T8</f>
        <v>23.74</v>
      </c>
      <c r="F8" s="110"/>
      <c r="G8" s="83">
        <f t="shared" si="1"/>
        <v>23.74</v>
      </c>
      <c r="H8" s="83"/>
      <c r="I8" s="83"/>
      <c r="J8" s="83">
        <v>23.74</v>
      </c>
      <c r="K8" s="83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="92" customFormat="1" ht="25" customHeight="1" spans="1:21">
      <c r="A9" s="16" t="s">
        <v>16</v>
      </c>
      <c r="B9" s="111">
        <f t="shared" si="3"/>
        <v>5998.16</v>
      </c>
      <c r="C9" s="110">
        <f t="shared" si="4"/>
        <v>3390.5</v>
      </c>
      <c r="D9" s="110">
        <f>I9+N9+S9</f>
        <v>947.47</v>
      </c>
      <c r="E9" s="110">
        <f>J9+O9+T9</f>
        <v>873.5</v>
      </c>
      <c r="F9" s="110">
        <f>K9+P9+U9</f>
        <v>786.69</v>
      </c>
      <c r="G9" s="84">
        <f t="shared" si="1"/>
        <v>4471.16</v>
      </c>
      <c r="H9" s="83">
        <v>2698.5</v>
      </c>
      <c r="I9" s="83">
        <v>694.47</v>
      </c>
      <c r="J9" s="83">
        <v>541.5</v>
      </c>
      <c r="K9" s="83">
        <v>536.69</v>
      </c>
      <c r="L9" s="111">
        <v>316</v>
      </c>
      <c r="M9" s="114">
        <v>157</v>
      </c>
      <c r="N9" s="114">
        <v>69</v>
      </c>
      <c r="O9" s="114">
        <v>43</v>
      </c>
      <c r="P9" s="114">
        <v>47</v>
      </c>
      <c r="Q9" s="111">
        <f>SUM(R9:U9)</f>
        <v>1211</v>
      </c>
      <c r="R9" s="114">
        <v>535</v>
      </c>
      <c r="S9" s="114">
        <v>184</v>
      </c>
      <c r="T9" s="114">
        <v>289</v>
      </c>
      <c r="U9" s="114">
        <v>203</v>
      </c>
    </row>
    <row r="10" s="92" customFormat="1" ht="25" customHeight="1" spans="1:21">
      <c r="A10" s="16" t="s">
        <v>17</v>
      </c>
      <c r="B10" s="111">
        <f t="shared" si="3"/>
        <v>7417</v>
      </c>
      <c r="C10" s="110">
        <f t="shared" si="4"/>
        <v>3992</v>
      </c>
      <c r="D10" s="110">
        <f>I10+N10+S10</f>
        <v>960</v>
      </c>
      <c r="E10" s="110">
        <f>J10+O10+T10</f>
        <v>1106</v>
      </c>
      <c r="F10" s="110">
        <f>K10+P10+U10</f>
        <v>1359</v>
      </c>
      <c r="G10" s="84">
        <f t="shared" si="1"/>
        <v>5608</v>
      </c>
      <c r="H10" s="83">
        <v>3382</v>
      </c>
      <c r="I10" s="83">
        <v>772</v>
      </c>
      <c r="J10" s="83">
        <v>614</v>
      </c>
      <c r="K10" s="83">
        <v>840</v>
      </c>
      <c r="L10" s="111">
        <v>318</v>
      </c>
      <c r="M10" s="114">
        <v>159</v>
      </c>
      <c r="N10" s="114">
        <v>61</v>
      </c>
      <c r="O10" s="114">
        <v>40</v>
      </c>
      <c r="P10" s="114">
        <v>58</v>
      </c>
      <c r="Q10" s="111">
        <f>SUM(R10:U10)</f>
        <v>1491</v>
      </c>
      <c r="R10" s="114">
        <v>451</v>
      </c>
      <c r="S10" s="114">
        <v>127</v>
      </c>
      <c r="T10" s="114">
        <v>452</v>
      </c>
      <c r="U10" s="114">
        <v>461</v>
      </c>
    </row>
    <row r="11" s="92" customFormat="1" ht="25" customHeight="1" spans="1:21">
      <c r="A11" s="16" t="s">
        <v>18</v>
      </c>
      <c r="B11" s="111">
        <f t="shared" si="3"/>
        <v>851</v>
      </c>
      <c r="C11" s="110">
        <f t="shared" si="4"/>
        <v>633</v>
      </c>
      <c r="D11" s="110">
        <f>I11+N11+S11</f>
        <v>91</v>
      </c>
      <c r="E11" s="110">
        <f>J11+O11+T11</f>
        <v>81</v>
      </c>
      <c r="F11" s="110">
        <f>K11+P11+U11</f>
        <v>46</v>
      </c>
      <c r="G11" s="84">
        <f t="shared" si="1"/>
        <v>645</v>
      </c>
      <c r="H11" s="83">
        <v>517</v>
      </c>
      <c r="I11" s="83">
        <v>50</v>
      </c>
      <c r="J11" s="83">
        <v>53</v>
      </c>
      <c r="K11" s="83">
        <v>25</v>
      </c>
      <c r="L11" s="111">
        <v>100</v>
      </c>
      <c r="M11" s="114">
        <v>50</v>
      </c>
      <c r="N11" s="114">
        <v>23</v>
      </c>
      <c r="O11" s="114">
        <v>15</v>
      </c>
      <c r="P11" s="114">
        <v>12</v>
      </c>
      <c r="Q11" s="111">
        <f>SUM(R11:U11)</f>
        <v>106</v>
      </c>
      <c r="R11" s="114">
        <v>66</v>
      </c>
      <c r="S11" s="114">
        <v>18</v>
      </c>
      <c r="T11" s="114">
        <v>13</v>
      </c>
      <c r="U11" s="114">
        <v>9</v>
      </c>
    </row>
    <row r="12" s="92" customFormat="1" ht="25" customHeight="1" spans="1:21">
      <c r="A12" s="16" t="s">
        <v>19</v>
      </c>
      <c r="B12" s="111">
        <f t="shared" si="3"/>
        <v>178</v>
      </c>
      <c r="C12" s="110">
        <f t="shared" si="4"/>
        <v>130</v>
      </c>
      <c r="D12" s="110">
        <f>I12+N12+S12</f>
        <v>23</v>
      </c>
      <c r="E12" s="110">
        <f>J12+O12+T12</f>
        <v>14</v>
      </c>
      <c r="F12" s="110">
        <f>K12+P12+U12</f>
        <v>11</v>
      </c>
      <c r="G12" s="84">
        <f t="shared" si="1"/>
        <v>126</v>
      </c>
      <c r="H12" s="83">
        <v>100</v>
      </c>
      <c r="I12" s="83">
        <v>11</v>
      </c>
      <c r="J12" s="83">
        <v>8</v>
      </c>
      <c r="K12" s="83">
        <v>7</v>
      </c>
      <c r="L12" s="111">
        <v>25</v>
      </c>
      <c r="M12" s="114">
        <v>13</v>
      </c>
      <c r="N12" s="114">
        <v>7</v>
      </c>
      <c r="O12" s="114">
        <v>3</v>
      </c>
      <c r="P12" s="114">
        <v>2</v>
      </c>
      <c r="Q12" s="111">
        <f>SUM(R12:U12)</f>
        <v>27</v>
      </c>
      <c r="R12" s="114">
        <v>17</v>
      </c>
      <c r="S12" s="114">
        <v>5</v>
      </c>
      <c r="T12" s="114">
        <v>3</v>
      </c>
      <c r="U12" s="114">
        <v>2</v>
      </c>
    </row>
    <row r="15" spans="2:2">
      <c r="B15" s="112"/>
    </row>
  </sheetData>
  <mergeCells count="6">
    <mergeCell ref="A2:U2"/>
    <mergeCell ref="B3:F3"/>
    <mergeCell ref="G3:K3"/>
    <mergeCell ref="L3:P3"/>
    <mergeCell ref="Q3:U3"/>
    <mergeCell ref="A3:A4"/>
  </mergeCells>
  <printOptions horizontalCentered="1"/>
  <pageMargins left="0.75" right="0.75" top="1" bottom="1" header="0.5" footer="0.5"/>
  <pageSetup paperSize="9" scale="75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15"/>
  <sheetViews>
    <sheetView workbookViewId="0">
      <selection activeCell="AE6" sqref="AE6:AG13"/>
    </sheetView>
  </sheetViews>
  <sheetFormatPr defaultColWidth="9" defaultRowHeight="14.25"/>
  <cols>
    <col min="1" max="1" width="11.625" customWidth="1"/>
    <col min="2" max="2" width="6.875" style="3" customWidth="1"/>
    <col min="3" max="3" width="6.625" style="3" customWidth="1"/>
    <col min="4" max="4" width="6.375" style="3" customWidth="1"/>
    <col min="5" max="5" width="5.75" style="3" customWidth="1"/>
    <col min="6" max="6" width="4.125" style="3" customWidth="1"/>
    <col min="7" max="7" width="6.75" style="41" customWidth="1"/>
    <col min="8" max="8" width="6.875" style="41" customWidth="1"/>
    <col min="9" max="9" width="6.375" style="41" customWidth="1"/>
    <col min="10" max="10" width="4.5" style="3" customWidth="1"/>
    <col min="11" max="12" width="5.875" style="3" customWidth="1"/>
    <col min="13" max="13" width="4.125" style="41" customWidth="1"/>
    <col min="14" max="14" width="5.25" style="41" customWidth="1"/>
    <col min="15" max="15" width="5.875" style="3" customWidth="1"/>
    <col min="16" max="20" width="4.375" style="3" customWidth="1"/>
    <col min="21" max="21" width="4.375" style="41" customWidth="1"/>
    <col min="22" max="25" width="4.375" style="3" customWidth="1"/>
    <col min="26" max="26" width="8.5" customWidth="1"/>
    <col min="27" max="27" width="8.25" customWidth="1"/>
    <col min="28" max="28" width="7.375" customWidth="1"/>
    <col min="29" max="29" width="8" customWidth="1"/>
    <col min="30" max="30" width="8.25" customWidth="1"/>
    <col min="31" max="31" width="7.25" customWidth="1"/>
    <col min="32" max="32" width="7.375" customWidth="1"/>
    <col min="33" max="33" width="6.25" customWidth="1"/>
    <col min="34" max="34" width="7.875" customWidth="1"/>
    <col min="35" max="35" width="6.625" customWidth="1"/>
    <col min="36" max="36" width="5.75" customWidth="1"/>
    <col min="37" max="37" width="7.5" customWidth="1"/>
  </cols>
  <sheetData>
    <row r="1" ht="20.25" spans="1:30">
      <c r="A1" s="2" t="s">
        <v>25</v>
      </c>
      <c r="Z1" s="3"/>
      <c r="AA1" s="3"/>
      <c r="AB1" s="3"/>
      <c r="AC1" s="3"/>
      <c r="AD1" s="3"/>
    </row>
    <row r="2" ht="34.5" customHeight="1" spans="1:37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="49" customFormat="1" ht="24" customHeight="1" spans="1:37">
      <c r="A3" s="51" t="s">
        <v>27</v>
      </c>
      <c r="B3" s="52" t="s">
        <v>28</v>
      </c>
      <c r="C3" s="53"/>
      <c r="D3" s="53"/>
      <c r="E3" s="53"/>
      <c r="F3" s="54"/>
      <c r="G3" s="52" t="s">
        <v>29</v>
      </c>
      <c r="H3" s="53"/>
      <c r="I3" s="54"/>
      <c r="J3" s="52" t="s">
        <v>30</v>
      </c>
      <c r="K3" s="53"/>
      <c r="L3" s="53"/>
      <c r="M3" s="53"/>
      <c r="N3" s="53"/>
      <c r="O3" s="53"/>
      <c r="P3" s="63" t="s">
        <v>31</v>
      </c>
      <c r="Q3" s="69"/>
      <c r="R3" s="69"/>
      <c r="S3" s="69"/>
      <c r="T3" s="69"/>
      <c r="U3" s="69"/>
      <c r="V3" s="69"/>
      <c r="W3" s="69"/>
      <c r="X3" s="69"/>
      <c r="Y3" s="70"/>
      <c r="Z3" s="75" t="s">
        <v>32</v>
      </c>
      <c r="AA3" s="76"/>
      <c r="AB3" s="76"/>
      <c r="AC3" s="76"/>
      <c r="AD3" s="77"/>
      <c r="AE3" s="75" t="s">
        <v>33</v>
      </c>
      <c r="AF3" s="76"/>
      <c r="AG3" s="77"/>
      <c r="AH3" s="75" t="s">
        <v>34</v>
      </c>
      <c r="AI3" s="76"/>
      <c r="AJ3" s="76"/>
      <c r="AK3" s="77"/>
    </row>
    <row r="4" s="49" customFormat="1" ht="63" customHeight="1" spans="1:37">
      <c r="A4" s="51"/>
      <c r="B4" s="55" t="s">
        <v>6</v>
      </c>
      <c r="C4" s="55" t="s">
        <v>35</v>
      </c>
      <c r="D4" s="55" t="s">
        <v>36</v>
      </c>
      <c r="E4" s="55" t="s">
        <v>37</v>
      </c>
      <c r="F4" s="55" t="s">
        <v>38</v>
      </c>
      <c r="G4" s="55" t="s">
        <v>6</v>
      </c>
      <c r="H4" s="55" t="s">
        <v>39</v>
      </c>
      <c r="I4" s="55" t="s">
        <v>40</v>
      </c>
      <c r="J4" s="55" t="s">
        <v>41</v>
      </c>
      <c r="K4" s="55" t="s">
        <v>42</v>
      </c>
      <c r="L4" s="64" t="s">
        <v>43</v>
      </c>
      <c r="M4" s="55" t="s">
        <v>44</v>
      </c>
      <c r="N4" s="55" t="s">
        <v>45</v>
      </c>
      <c r="O4" s="64" t="s">
        <v>43</v>
      </c>
      <c r="P4" s="63" t="s">
        <v>46</v>
      </c>
      <c r="Q4" s="69"/>
      <c r="R4" s="69"/>
      <c r="S4" s="69"/>
      <c r="T4" s="70"/>
      <c r="U4" s="71" t="s">
        <v>47</v>
      </c>
      <c r="V4" s="72"/>
      <c r="W4" s="72"/>
      <c r="X4" s="72"/>
      <c r="Y4" s="78"/>
      <c r="Z4" s="79"/>
      <c r="AA4" s="80"/>
      <c r="AB4" s="80"/>
      <c r="AC4" s="80"/>
      <c r="AD4" s="81"/>
      <c r="AE4" s="79"/>
      <c r="AF4" s="80"/>
      <c r="AG4" s="81"/>
      <c r="AH4" s="79"/>
      <c r="AI4" s="80"/>
      <c r="AJ4" s="80"/>
      <c r="AK4" s="81"/>
    </row>
    <row r="5" s="49" customFormat="1" ht="23.25" customHeight="1" spans="1:37">
      <c r="A5" s="51"/>
      <c r="B5" s="55"/>
      <c r="C5" s="55"/>
      <c r="D5" s="55"/>
      <c r="E5" s="55"/>
      <c r="F5" s="55"/>
      <c r="G5" s="55"/>
      <c r="H5" s="55"/>
      <c r="I5" s="55"/>
      <c r="J5" s="55"/>
      <c r="K5" s="55"/>
      <c r="L5" s="65"/>
      <c r="M5" s="55"/>
      <c r="N5" s="55"/>
      <c r="O5" s="65"/>
      <c r="P5" s="66" t="s">
        <v>7</v>
      </c>
      <c r="Q5" s="66" t="s">
        <v>48</v>
      </c>
      <c r="R5" s="66" t="s">
        <v>8</v>
      </c>
      <c r="S5" s="66" t="s">
        <v>9</v>
      </c>
      <c r="T5" s="66" t="s">
        <v>10</v>
      </c>
      <c r="U5" s="55" t="s">
        <v>7</v>
      </c>
      <c r="V5" s="55" t="s">
        <v>48</v>
      </c>
      <c r="W5" s="55" t="s">
        <v>8</v>
      </c>
      <c r="X5" s="55" t="s">
        <v>9</v>
      </c>
      <c r="Y5" s="55" t="s">
        <v>10</v>
      </c>
      <c r="Z5" s="51" t="s">
        <v>49</v>
      </c>
      <c r="AA5" s="51" t="s">
        <v>7</v>
      </c>
      <c r="AB5" s="51" t="s">
        <v>8</v>
      </c>
      <c r="AC5" s="51" t="s">
        <v>9</v>
      </c>
      <c r="AD5" s="51" t="s">
        <v>10</v>
      </c>
      <c r="AE5" s="51" t="s">
        <v>49</v>
      </c>
      <c r="AF5" s="51" t="s">
        <v>7</v>
      </c>
      <c r="AG5" s="51" t="s">
        <v>8</v>
      </c>
      <c r="AH5" s="51" t="s">
        <v>49</v>
      </c>
      <c r="AI5" s="51" t="s">
        <v>7</v>
      </c>
      <c r="AJ5" s="51" t="s">
        <v>8</v>
      </c>
      <c r="AK5" s="51" t="s">
        <v>9</v>
      </c>
    </row>
    <row r="6" s="50" customFormat="1" ht="32" customHeight="1" spans="1:37">
      <c r="A6" s="56" t="s">
        <v>12</v>
      </c>
      <c r="B6" s="57">
        <f>SUM(C6:F6)</f>
        <v>149341</v>
      </c>
      <c r="C6" s="57">
        <f>SUM(C7:C13)</f>
        <v>105213</v>
      </c>
      <c r="D6" s="57">
        <f>SUM(D7:D13)</f>
        <v>43856</v>
      </c>
      <c r="E6" s="57">
        <f>SUM(E7:E13)</f>
        <v>205</v>
      </c>
      <c r="F6" s="57">
        <f>SUM(F7:F13)</f>
        <v>67</v>
      </c>
      <c r="G6" s="58">
        <f>SUM(H6:I6)</f>
        <v>22772</v>
      </c>
      <c r="H6" s="58">
        <f t="shared" ref="H6:O6" si="0">SUM(H7:H13)</f>
        <v>7954</v>
      </c>
      <c r="I6" s="58">
        <f t="shared" si="0"/>
        <v>14818</v>
      </c>
      <c r="J6" s="57">
        <f t="shared" si="0"/>
        <v>132</v>
      </c>
      <c r="K6" s="57">
        <f t="shared" si="0"/>
        <v>1324</v>
      </c>
      <c r="L6" s="57">
        <f t="shared" si="0"/>
        <v>11876</v>
      </c>
      <c r="M6" s="57">
        <f t="shared" si="0"/>
        <v>1</v>
      </c>
      <c r="N6" s="57">
        <f t="shared" si="0"/>
        <v>26</v>
      </c>
      <c r="O6" s="57">
        <f t="shared" si="0"/>
        <v>74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82">
        <f>SUM(AA6:AD6)</f>
        <v>11159.74</v>
      </c>
      <c r="AA6" s="82">
        <f t="shared" ref="AA6:AD6" si="1">SUM(AA7:AA13)</f>
        <v>6869</v>
      </c>
      <c r="AB6" s="82">
        <f t="shared" si="1"/>
        <v>1561</v>
      </c>
      <c r="AC6" s="82">
        <f t="shared" si="1"/>
        <v>1321.05</v>
      </c>
      <c r="AD6" s="82">
        <f t="shared" si="1"/>
        <v>1408.69</v>
      </c>
      <c r="AE6" s="82">
        <f>SUM(AF6:AG6)</f>
        <v>7466</v>
      </c>
      <c r="AF6" s="82">
        <f>SUM(AF7:AF13)</f>
        <v>6111</v>
      </c>
      <c r="AG6" s="82">
        <f>SUM(AG7:AG13)</f>
        <v>1355</v>
      </c>
      <c r="AH6" s="57">
        <f>SUM(AI6:AK6)</f>
        <v>2285.05</v>
      </c>
      <c r="AI6" s="57">
        <f t="shared" ref="AI6:AK6" si="2">SUM(AI7:AI13)</f>
        <v>758</v>
      </c>
      <c r="AJ6" s="57">
        <f t="shared" si="2"/>
        <v>206</v>
      </c>
      <c r="AK6" s="57">
        <f t="shared" si="2"/>
        <v>1321.05</v>
      </c>
    </row>
    <row r="7" s="50" customFormat="1" ht="25" customHeight="1" spans="1:37">
      <c r="A7" s="55" t="s">
        <v>50</v>
      </c>
      <c r="B7" s="55">
        <f>SUM(C7:F7)</f>
        <v>2222</v>
      </c>
      <c r="C7" s="55">
        <v>2222</v>
      </c>
      <c r="D7" s="55"/>
      <c r="E7" s="55"/>
      <c r="F7" s="55"/>
      <c r="G7" s="59"/>
      <c r="H7" s="59"/>
      <c r="I7" s="59"/>
      <c r="J7" s="55"/>
      <c r="K7" s="55"/>
      <c r="L7" s="55"/>
      <c r="M7" s="55"/>
      <c r="N7" s="55"/>
      <c r="O7" s="55"/>
      <c r="P7" s="67">
        <v>0.6</v>
      </c>
      <c r="Q7" s="67">
        <v>0.4</v>
      </c>
      <c r="R7" s="73">
        <v>0.6</v>
      </c>
      <c r="S7" s="73">
        <v>0.4</v>
      </c>
      <c r="T7" s="73"/>
      <c r="U7" s="67">
        <v>0.6</v>
      </c>
      <c r="V7" s="67">
        <v>0.4</v>
      </c>
      <c r="W7" s="73">
        <v>0.2</v>
      </c>
      <c r="X7" s="73">
        <v>0.8</v>
      </c>
      <c r="Y7" s="73"/>
      <c r="Z7" s="83">
        <f t="shared" ref="Z7:Z13" si="3">SUM(AA7:AD7)</f>
        <v>133.32</v>
      </c>
      <c r="AA7" s="83">
        <v>79.99</v>
      </c>
      <c r="AB7" s="83">
        <v>21.33</v>
      </c>
      <c r="AC7" s="83">
        <v>32</v>
      </c>
      <c r="AD7" s="83"/>
      <c r="AE7" s="84">
        <f>SUM(AF7:AG7)</f>
        <v>101.32</v>
      </c>
      <c r="AF7" s="83">
        <v>79.99</v>
      </c>
      <c r="AG7" s="83">
        <v>21.33</v>
      </c>
      <c r="AH7" s="68">
        <f>SUM(AI7:AK7)</f>
        <v>32</v>
      </c>
      <c r="AI7" s="68">
        <v>0</v>
      </c>
      <c r="AJ7" s="68">
        <v>0</v>
      </c>
      <c r="AK7" s="68">
        <v>32</v>
      </c>
    </row>
    <row r="8" s="50" customFormat="1" ht="25" customHeight="1" spans="1:37">
      <c r="A8" s="55" t="s">
        <v>14</v>
      </c>
      <c r="B8" s="55">
        <f t="shared" ref="B8:B13" si="4">SUM(C8:F8)</f>
        <v>246</v>
      </c>
      <c r="C8" s="55"/>
      <c r="D8" s="55"/>
      <c r="E8" s="55">
        <v>198</v>
      </c>
      <c r="F8" s="55">
        <v>48</v>
      </c>
      <c r="G8" s="59">
        <f>SUM(H8:I8)</f>
        <v>246</v>
      </c>
      <c r="H8" s="59">
        <v>198</v>
      </c>
      <c r="I8" s="59">
        <v>48</v>
      </c>
      <c r="J8" s="55"/>
      <c r="K8" s="55"/>
      <c r="L8" s="55"/>
      <c r="M8" s="55"/>
      <c r="N8" s="55"/>
      <c r="O8" s="55"/>
      <c r="P8" s="68"/>
      <c r="Q8" s="68"/>
      <c r="R8" s="68"/>
      <c r="S8" s="68"/>
      <c r="T8" s="68"/>
      <c r="U8" s="67">
        <v>0.6</v>
      </c>
      <c r="V8" s="67">
        <v>0.4</v>
      </c>
      <c r="W8" s="73">
        <v>0.2</v>
      </c>
      <c r="X8" s="73">
        <v>0.8</v>
      </c>
      <c r="Y8" s="68"/>
      <c r="Z8" s="83">
        <f t="shared" si="3"/>
        <v>152.52</v>
      </c>
      <c r="AA8" s="83">
        <v>91.51</v>
      </c>
      <c r="AB8" s="83">
        <v>12.2</v>
      </c>
      <c r="AC8" s="83">
        <v>48.81</v>
      </c>
      <c r="AD8" s="83"/>
      <c r="AE8" s="84">
        <f t="shared" ref="AE8:AE13" si="5">SUM(AF8:AG8)</f>
        <v>103.71</v>
      </c>
      <c r="AF8" s="83">
        <v>91.51</v>
      </c>
      <c r="AG8" s="83">
        <v>12.2</v>
      </c>
      <c r="AH8" s="68">
        <f t="shared" ref="AH8:AH13" si="6">SUM(AI8:AK8)</f>
        <v>48.81</v>
      </c>
      <c r="AI8" s="68"/>
      <c r="AJ8" s="68"/>
      <c r="AK8" s="68">
        <v>48.81</v>
      </c>
    </row>
    <row r="9" s="50" customFormat="1" ht="25" customHeight="1" spans="1:37">
      <c r="A9" s="55" t="s">
        <v>15</v>
      </c>
      <c r="B9" s="55">
        <v>257</v>
      </c>
      <c r="C9" s="55">
        <v>98</v>
      </c>
      <c r="D9" s="55">
        <v>159</v>
      </c>
      <c r="E9" s="55"/>
      <c r="F9" s="55"/>
      <c r="G9" s="59">
        <v>257</v>
      </c>
      <c r="H9" s="59">
        <v>98</v>
      </c>
      <c r="I9" s="59">
        <v>159</v>
      </c>
      <c r="J9" s="55"/>
      <c r="K9" s="55"/>
      <c r="L9" s="55"/>
      <c r="M9" s="55"/>
      <c r="N9" s="55"/>
      <c r="O9" s="55"/>
      <c r="P9" s="68"/>
      <c r="Q9" s="68"/>
      <c r="R9" s="68"/>
      <c r="S9" s="74">
        <v>1</v>
      </c>
      <c r="T9" s="68"/>
      <c r="U9" s="68"/>
      <c r="V9" s="68"/>
      <c r="W9" s="68"/>
      <c r="X9" s="74">
        <v>1</v>
      </c>
      <c r="Y9" s="68"/>
      <c r="Z9" s="83">
        <f t="shared" si="3"/>
        <v>23.74</v>
      </c>
      <c r="AA9" s="83"/>
      <c r="AB9" s="83"/>
      <c r="AC9" s="83">
        <v>23.74</v>
      </c>
      <c r="AD9" s="83"/>
      <c r="AE9" s="84"/>
      <c r="AF9" s="83"/>
      <c r="AG9" s="83"/>
      <c r="AH9" s="68">
        <f t="shared" si="6"/>
        <v>23.74</v>
      </c>
      <c r="AI9" s="68"/>
      <c r="AJ9" s="68"/>
      <c r="AK9" s="68">
        <v>23.74</v>
      </c>
    </row>
    <row r="10" s="49" customFormat="1" ht="25" customHeight="1" spans="1:37">
      <c r="A10" s="60" t="s">
        <v>16</v>
      </c>
      <c r="B10" s="55">
        <f t="shared" si="4"/>
        <v>61614</v>
      </c>
      <c r="C10" s="61">
        <v>44268</v>
      </c>
      <c r="D10" s="61">
        <v>17328</v>
      </c>
      <c r="E10" s="61">
        <v>4</v>
      </c>
      <c r="F10" s="61">
        <v>14</v>
      </c>
      <c r="G10" s="59">
        <f t="shared" ref="G8:G13" si="7">SUM(H10:I10)</f>
        <v>8776</v>
      </c>
      <c r="H10" s="62">
        <v>2479</v>
      </c>
      <c r="I10" s="62">
        <v>6297</v>
      </c>
      <c r="J10" s="62">
        <v>45</v>
      </c>
      <c r="K10" s="62">
        <v>458</v>
      </c>
      <c r="L10" s="62">
        <v>4042</v>
      </c>
      <c r="M10" s="62">
        <v>0</v>
      </c>
      <c r="N10" s="62">
        <v>0</v>
      </c>
      <c r="O10" s="62">
        <v>0</v>
      </c>
      <c r="P10" s="67">
        <v>0.6</v>
      </c>
      <c r="Q10" s="67">
        <v>0.4</v>
      </c>
      <c r="R10" s="73">
        <v>0.6</v>
      </c>
      <c r="S10" s="73">
        <v>0.1</v>
      </c>
      <c r="T10" s="73">
        <v>0.3</v>
      </c>
      <c r="U10" s="67">
        <v>0.6</v>
      </c>
      <c r="V10" s="67">
        <v>0.4</v>
      </c>
      <c r="W10" s="73">
        <v>0.2</v>
      </c>
      <c r="X10" s="73">
        <v>0.5</v>
      </c>
      <c r="Y10" s="73">
        <v>0.3</v>
      </c>
      <c r="Z10" s="84">
        <f t="shared" si="3"/>
        <v>4471.16</v>
      </c>
      <c r="AA10" s="83">
        <v>2698.5</v>
      </c>
      <c r="AB10" s="83">
        <v>694.47</v>
      </c>
      <c r="AC10" s="83">
        <v>541.5</v>
      </c>
      <c r="AD10" s="83">
        <v>536.69</v>
      </c>
      <c r="AE10" s="84">
        <f t="shared" si="5"/>
        <v>2853.97</v>
      </c>
      <c r="AF10" s="84">
        <v>2265.5</v>
      </c>
      <c r="AG10" s="84">
        <v>588.47</v>
      </c>
      <c r="AH10" s="68">
        <f t="shared" si="6"/>
        <v>1080.5</v>
      </c>
      <c r="AI10" s="84">
        <v>433</v>
      </c>
      <c r="AJ10" s="84">
        <v>106</v>
      </c>
      <c r="AK10" s="84">
        <v>541.5</v>
      </c>
    </row>
    <row r="11" s="49" customFormat="1" ht="25" customHeight="1" spans="1:37">
      <c r="A11" s="60" t="s">
        <v>17</v>
      </c>
      <c r="B11" s="55">
        <f t="shared" si="4"/>
        <v>78102</v>
      </c>
      <c r="C11" s="61">
        <v>53975</v>
      </c>
      <c r="D11" s="61">
        <v>24123</v>
      </c>
      <c r="E11" s="61">
        <v>0</v>
      </c>
      <c r="F11" s="61">
        <v>4</v>
      </c>
      <c r="G11" s="59">
        <f t="shared" si="7"/>
        <v>9749</v>
      </c>
      <c r="H11" s="62">
        <v>3247</v>
      </c>
      <c r="I11" s="62">
        <v>6502</v>
      </c>
      <c r="J11" s="62">
        <v>43</v>
      </c>
      <c r="K11" s="62">
        <v>360</v>
      </c>
      <c r="L11" s="62">
        <v>3940</v>
      </c>
      <c r="M11" s="62">
        <v>1</v>
      </c>
      <c r="N11" s="62">
        <v>26</v>
      </c>
      <c r="O11" s="62">
        <v>74</v>
      </c>
      <c r="P11" s="67">
        <v>0.6</v>
      </c>
      <c r="Q11" s="67">
        <v>0.4</v>
      </c>
      <c r="R11" s="73">
        <v>0.6</v>
      </c>
      <c r="S11" s="73">
        <v>0.1</v>
      </c>
      <c r="T11" s="73">
        <v>0.3</v>
      </c>
      <c r="U11" s="67">
        <v>0.6</v>
      </c>
      <c r="V11" s="67">
        <v>0.4</v>
      </c>
      <c r="W11" s="73">
        <v>0.1</v>
      </c>
      <c r="X11" s="73">
        <v>0.45</v>
      </c>
      <c r="Y11" s="73">
        <v>0.45</v>
      </c>
      <c r="Z11" s="84">
        <f t="shared" si="3"/>
        <v>5608</v>
      </c>
      <c r="AA11" s="83">
        <v>3382</v>
      </c>
      <c r="AB11" s="83">
        <v>772</v>
      </c>
      <c r="AC11" s="83">
        <v>614</v>
      </c>
      <c r="AD11" s="83">
        <v>840</v>
      </c>
      <c r="AE11" s="84">
        <f t="shared" si="5"/>
        <v>3612</v>
      </c>
      <c r="AF11" s="84">
        <v>2946</v>
      </c>
      <c r="AG11" s="84">
        <v>666</v>
      </c>
      <c r="AH11" s="68">
        <f t="shared" si="6"/>
        <v>1156</v>
      </c>
      <c r="AI11" s="84">
        <f>AA11-AF11</f>
        <v>436</v>
      </c>
      <c r="AJ11" s="84">
        <f>AB11-AG11</f>
        <v>106</v>
      </c>
      <c r="AK11" s="84">
        <v>614</v>
      </c>
    </row>
    <row r="12" s="49" customFormat="1" ht="25" customHeight="1" spans="1:37">
      <c r="A12" s="60" t="s">
        <v>18</v>
      </c>
      <c r="B12" s="55">
        <f t="shared" si="4"/>
        <v>5471</v>
      </c>
      <c r="C12" s="61">
        <v>3595</v>
      </c>
      <c r="D12" s="61">
        <v>1876</v>
      </c>
      <c r="E12" s="61">
        <v>0</v>
      </c>
      <c r="F12" s="61">
        <v>0</v>
      </c>
      <c r="G12" s="59">
        <f t="shared" si="7"/>
        <v>3191</v>
      </c>
      <c r="H12" s="62">
        <v>1669</v>
      </c>
      <c r="I12" s="62">
        <v>1522</v>
      </c>
      <c r="J12" s="62">
        <v>40</v>
      </c>
      <c r="K12" s="62">
        <v>407</v>
      </c>
      <c r="L12" s="62">
        <v>3593</v>
      </c>
      <c r="M12" s="62">
        <v>0</v>
      </c>
      <c r="N12" s="62">
        <v>0</v>
      </c>
      <c r="O12" s="62">
        <v>0</v>
      </c>
      <c r="P12" s="67">
        <v>0.8</v>
      </c>
      <c r="Q12" s="67">
        <v>0.2</v>
      </c>
      <c r="R12" s="73">
        <v>0.6</v>
      </c>
      <c r="S12" s="73">
        <v>0.1</v>
      </c>
      <c r="T12" s="73">
        <v>0.3</v>
      </c>
      <c r="U12" s="67">
        <v>0.8</v>
      </c>
      <c r="V12" s="67">
        <v>0.2</v>
      </c>
      <c r="W12" s="73">
        <v>0.3</v>
      </c>
      <c r="X12" s="73">
        <v>0.55</v>
      </c>
      <c r="Y12" s="73">
        <v>0.15</v>
      </c>
      <c r="Z12" s="84">
        <f t="shared" si="3"/>
        <v>645</v>
      </c>
      <c r="AA12" s="83">
        <v>517</v>
      </c>
      <c r="AB12" s="83">
        <v>50</v>
      </c>
      <c r="AC12" s="83">
        <v>53</v>
      </c>
      <c r="AD12" s="83">
        <v>25</v>
      </c>
      <c r="AE12" s="84">
        <f t="shared" si="5"/>
        <v>689</v>
      </c>
      <c r="AF12" s="84">
        <v>631</v>
      </c>
      <c r="AG12" s="84">
        <v>58</v>
      </c>
      <c r="AH12" s="86">
        <f t="shared" si="6"/>
        <v>-69</v>
      </c>
      <c r="AI12" s="87">
        <f>AA12-AF12</f>
        <v>-114</v>
      </c>
      <c r="AJ12" s="87">
        <f>AB12-AG12</f>
        <v>-8</v>
      </c>
      <c r="AK12" s="84">
        <v>53</v>
      </c>
    </row>
    <row r="13" s="49" customFormat="1" ht="25" customHeight="1" spans="1:37">
      <c r="A13" s="60" t="s">
        <v>19</v>
      </c>
      <c r="B13" s="55">
        <f t="shared" si="4"/>
        <v>1429</v>
      </c>
      <c r="C13" s="61">
        <v>1055</v>
      </c>
      <c r="D13" s="61">
        <v>370</v>
      </c>
      <c r="E13" s="61">
        <v>3</v>
      </c>
      <c r="F13" s="61">
        <v>1</v>
      </c>
      <c r="G13" s="59">
        <f t="shared" si="7"/>
        <v>553</v>
      </c>
      <c r="H13" s="62">
        <v>263</v>
      </c>
      <c r="I13" s="62">
        <v>290</v>
      </c>
      <c r="J13" s="62">
        <v>4</v>
      </c>
      <c r="K13" s="62">
        <v>99</v>
      </c>
      <c r="L13" s="62">
        <v>301</v>
      </c>
      <c r="M13" s="62">
        <v>0</v>
      </c>
      <c r="N13" s="62">
        <v>0</v>
      </c>
      <c r="O13" s="62">
        <v>0</v>
      </c>
      <c r="P13" s="67">
        <v>0.8</v>
      </c>
      <c r="Q13" s="67">
        <v>0.2</v>
      </c>
      <c r="R13" s="73">
        <v>0.9</v>
      </c>
      <c r="S13" s="73">
        <v>0.1</v>
      </c>
      <c r="T13" s="73">
        <v>0</v>
      </c>
      <c r="U13" s="67">
        <v>0.8</v>
      </c>
      <c r="V13" s="67">
        <v>0.2</v>
      </c>
      <c r="W13" s="73">
        <v>0.1</v>
      </c>
      <c r="X13" s="73">
        <v>0.45</v>
      </c>
      <c r="Y13" s="73">
        <v>0.45</v>
      </c>
      <c r="Z13" s="84">
        <f t="shared" si="3"/>
        <v>126</v>
      </c>
      <c r="AA13" s="83">
        <v>100</v>
      </c>
      <c r="AB13" s="83">
        <v>11</v>
      </c>
      <c r="AC13" s="83">
        <v>8</v>
      </c>
      <c r="AD13" s="83">
        <v>7</v>
      </c>
      <c r="AE13" s="84">
        <f t="shared" si="5"/>
        <v>106</v>
      </c>
      <c r="AF13" s="84">
        <v>97</v>
      </c>
      <c r="AG13" s="84">
        <v>9</v>
      </c>
      <c r="AH13" s="68">
        <f t="shared" si="6"/>
        <v>13</v>
      </c>
      <c r="AI13" s="84">
        <f>AA13-AF13</f>
        <v>3</v>
      </c>
      <c r="AJ13" s="84">
        <f>AB13-AG13</f>
        <v>2</v>
      </c>
      <c r="AK13" s="84">
        <v>8</v>
      </c>
    </row>
    <row r="15" spans="26:30">
      <c r="Z15" s="85"/>
      <c r="AA15" s="85"/>
      <c r="AB15" s="85"/>
      <c r="AC15" s="85"/>
      <c r="AD15" s="85"/>
    </row>
  </sheetData>
  <mergeCells count="25">
    <mergeCell ref="A2:AK2"/>
    <mergeCell ref="B3:F3"/>
    <mergeCell ref="G3:I3"/>
    <mergeCell ref="J3:O3"/>
    <mergeCell ref="P3:Y3"/>
    <mergeCell ref="P4:T4"/>
    <mergeCell ref="U4:Y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3:AG4"/>
    <mergeCell ref="Z3:AD4"/>
    <mergeCell ref="AH3:AK4"/>
  </mergeCells>
  <pageMargins left="0.75" right="0.75" top="1" bottom="1" header="0.5" footer="0.5"/>
  <pageSetup paperSize="9" scale="60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4"/>
  <sheetViews>
    <sheetView workbookViewId="0">
      <selection activeCell="V6" sqref="V6"/>
    </sheetView>
  </sheetViews>
  <sheetFormatPr defaultColWidth="9" defaultRowHeight="14.25"/>
  <cols>
    <col min="1" max="1" width="11.25" customWidth="1"/>
    <col min="2" max="2" width="5.5" customWidth="1"/>
    <col min="3" max="3" width="7" customWidth="1"/>
    <col min="4" max="4" width="6.625" customWidth="1"/>
    <col min="5" max="5" width="7.625" customWidth="1"/>
    <col min="6" max="7" width="4.875" style="3" customWidth="1"/>
    <col min="8" max="8" width="4.5" style="3" customWidth="1"/>
    <col min="9" max="9" width="4" style="3" customWidth="1"/>
    <col min="10" max="10" width="4.625" style="3" customWidth="1"/>
    <col min="11" max="12" width="4.875" style="3" customWidth="1"/>
    <col min="13" max="13" width="4.5" style="3" customWidth="1"/>
    <col min="14" max="14" width="4" style="3" customWidth="1"/>
    <col min="15" max="15" width="4.625" style="3" customWidth="1"/>
    <col min="16" max="16" width="6.125" customWidth="1"/>
    <col min="17" max="17" width="7.625" customWidth="1"/>
    <col min="18" max="18" width="7" customWidth="1"/>
    <col min="19" max="20" width="5.375" customWidth="1"/>
    <col min="21" max="21" width="5.875" customWidth="1"/>
    <col min="22" max="23" width="5.625" customWidth="1"/>
    <col min="24" max="24" width="6" customWidth="1"/>
    <col min="25" max="26" width="6.25" customWidth="1"/>
    <col min="27" max="27" width="5.375" customWidth="1"/>
  </cols>
  <sheetData>
    <row r="1" ht="20.25" spans="1:20">
      <c r="A1" s="2" t="s">
        <v>51</v>
      </c>
      <c r="B1" s="2"/>
      <c r="C1" s="2"/>
      <c r="D1" s="2"/>
      <c r="E1" s="2"/>
      <c r="P1" s="3"/>
      <c r="Q1" s="3"/>
      <c r="R1" s="3"/>
      <c r="S1" s="3"/>
      <c r="T1" s="3"/>
    </row>
    <row r="2" ht="30" customHeight="1" spans="1:27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24" customHeight="1" spans="1:27">
      <c r="A3" s="5" t="s">
        <v>27</v>
      </c>
      <c r="B3" s="25" t="s">
        <v>53</v>
      </c>
      <c r="C3" s="26" t="s">
        <v>54</v>
      </c>
      <c r="D3" s="27"/>
      <c r="E3" s="27"/>
      <c r="F3" s="28" t="s">
        <v>55</v>
      </c>
      <c r="G3" s="28"/>
      <c r="H3" s="28"/>
      <c r="I3" s="28"/>
      <c r="J3" s="28"/>
      <c r="K3" s="28"/>
      <c r="L3" s="28"/>
      <c r="M3" s="28"/>
      <c r="N3" s="28"/>
      <c r="O3" s="42"/>
      <c r="P3" s="8" t="s">
        <v>56</v>
      </c>
      <c r="Q3" s="9"/>
      <c r="R3" s="9"/>
      <c r="S3" s="9"/>
      <c r="T3" s="19"/>
      <c r="U3" s="8" t="s">
        <v>57</v>
      </c>
      <c r="V3" s="9"/>
      <c r="W3" s="19"/>
      <c r="X3" s="8" t="s">
        <v>58</v>
      </c>
      <c r="Y3" s="9"/>
      <c r="Z3" s="9"/>
      <c r="AA3" s="19"/>
    </row>
    <row r="4" ht="22.5" customHeight="1" spans="1:27">
      <c r="A4" s="5"/>
      <c r="B4" s="29"/>
      <c r="C4" s="30"/>
      <c r="D4" s="31"/>
      <c r="E4" s="31"/>
      <c r="F4" s="28" t="s">
        <v>59</v>
      </c>
      <c r="G4" s="28"/>
      <c r="H4" s="28"/>
      <c r="I4" s="28"/>
      <c r="J4" s="42"/>
      <c r="K4" s="43" t="s">
        <v>60</v>
      </c>
      <c r="L4" s="44"/>
      <c r="M4" s="44"/>
      <c r="N4" s="44"/>
      <c r="O4" s="45"/>
      <c r="P4" s="11"/>
      <c r="Q4" s="12"/>
      <c r="R4" s="12"/>
      <c r="S4" s="12"/>
      <c r="T4" s="21"/>
      <c r="U4" s="11"/>
      <c r="V4" s="12"/>
      <c r="W4" s="21"/>
      <c r="X4" s="11"/>
      <c r="Y4" s="12"/>
      <c r="Z4" s="12"/>
      <c r="AA4" s="21"/>
    </row>
    <row r="5" ht="23.25" customHeight="1" spans="1:27">
      <c r="A5" s="5"/>
      <c r="B5" s="32"/>
      <c r="C5" s="33" t="s">
        <v>6</v>
      </c>
      <c r="D5" s="33" t="s">
        <v>39</v>
      </c>
      <c r="E5" s="33" t="s">
        <v>40</v>
      </c>
      <c r="F5" s="33" t="s">
        <v>7</v>
      </c>
      <c r="G5" s="33" t="s">
        <v>48</v>
      </c>
      <c r="H5" s="33" t="s">
        <v>8</v>
      </c>
      <c r="I5" s="33" t="s">
        <v>9</v>
      </c>
      <c r="J5" s="33" t="s">
        <v>10</v>
      </c>
      <c r="K5" s="33" t="s">
        <v>7</v>
      </c>
      <c r="L5" s="33" t="s">
        <v>48</v>
      </c>
      <c r="M5" s="33" t="s">
        <v>8</v>
      </c>
      <c r="N5" s="33" t="s">
        <v>9</v>
      </c>
      <c r="O5" s="33" t="s">
        <v>10</v>
      </c>
      <c r="P5" s="13" t="s">
        <v>49</v>
      </c>
      <c r="Q5" s="13" t="s">
        <v>7</v>
      </c>
      <c r="R5" s="13" t="s">
        <v>8</v>
      </c>
      <c r="S5" s="13" t="s">
        <v>9</v>
      </c>
      <c r="T5" s="13" t="s">
        <v>10</v>
      </c>
      <c r="U5" s="13" t="s">
        <v>49</v>
      </c>
      <c r="V5" s="13" t="s">
        <v>7</v>
      </c>
      <c r="W5" s="13" t="s">
        <v>8</v>
      </c>
      <c r="X5" s="13" t="s">
        <v>49</v>
      </c>
      <c r="Y5" s="13" t="s">
        <v>7</v>
      </c>
      <c r="Z5" s="13" t="s">
        <v>8</v>
      </c>
      <c r="AA5" s="13" t="s">
        <v>9</v>
      </c>
    </row>
    <row r="6" s="1" customFormat="1" ht="25" customHeight="1" spans="1:27">
      <c r="A6" s="14" t="s">
        <v>12</v>
      </c>
      <c r="B6" s="34"/>
      <c r="C6" s="35">
        <f>SUM(D6:E6)</f>
        <v>6547</v>
      </c>
      <c r="D6" s="35">
        <f>SUM(D7:D10)</f>
        <v>2373</v>
      </c>
      <c r="E6" s="35">
        <f>SUM(E7:E10)</f>
        <v>4174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>SUM(Q6:T6)</f>
        <v>759</v>
      </c>
      <c r="Q6" s="48">
        <f>SUM(Q7:Q10)</f>
        <v>379</v>
      </c>
      <c r="R6" s="48">
        <f>SUM(R7:R10)</f>
        <v>160</v>
      </c>
      <c r="S6" s="48">
        <f>SUM(S7:S10)</f>
        <v>101</v>
      </c>
      <c r="T6" s="48">
        <f>SUM(T7:T10)</f>
        <v>119</v>
      </c>
      <c r="U6" s="15">
        <f>SUM(V6:W6)</f>
        <v>590</v>
      </c>
      <c r="V6" s="15">
        <f>SUM(V7:V10)</f>
        <v>422</v>
      </c>
      <c r="W6" s="15">
        <f>SUM(W7:W10)</f>
        <v>168</v>
      </c>
      <c r="X6" s="22">
        <f>SUM(Y6:AA6)</f>
        <v>50</v>
      </c>
      <c r="Y6" s="22">
        <f>SUM(Y7:Y10)</f>
        <v>-43</v>
      </c>
      <c r="Z6" s="22">
        <f>SUM(Z7:Z10)</f>
        <v>-8</v>
      </c>
      <c r="AA6" s="22">
        <f>SUM(AA7:AA10)</f>
        <v>101</v>
      </c>
    </row>
    <row r="7" ht="25" customHeight="1" spans="1:27">
      <c r="A7" s="16" t="s">
        <v>16</v>
      </c>
      <c r="B7" s="36">
        <v>28</v>
      </c>
      <c r="C7" s="37">
        <f>SUM(D7:E7)</f>
        <v>2703</v>
      </c>
      <c r="D7" s="37">
        <v>892</v>
      </c>
      <c r="E7" s="37">
        <v>1811</v>
      </c>
      <c r="F7" s="38">
        <v>0.5</v>
      </c>
      <c r="G7" s="38">
        <v>0.5</v>
      </c>
      <c r="H7" s="39">
        <v>0.6</v>
      </c>
      <c r="I7" s="39">
        <v>0.1</v>
      </c>
      <c r="J7" s="39">
        <v>0.3</v>
      </c>
      <c r="K7" s="46">
        <v>0.5</v>
      </c>
      <c r="L7" s="46">
        <v>0.5</v>
      </c>
      <c r="M7" s="47">
        <v>0.2</v>
      </c>
      <c r="N7" s="47">
        <v>0.5</v>
      </c>
      <c r="O7" s="47">
        <v>0.3</v>
      </c>
      <c r="P7" s="17">
        <f>SUM(Q7:T7)</f>
        <v>316</v>
      </c>
      <c r="Q7" s="18">
        <v>157</v>
      </c>
      <c r="R7" s="18">
        <v>69</v>
      </c>
      <c r="S7" s="18">
        <v>43</v>
      </c>
      <c r="T7" s="18">
        <v>47</v>
      </c>
      <c r="U7" s="17">
        <f>SUM(V7:W7)</f>
        <v>201</v>
      </c>
      <c r="V7" s="18">
        <v>142</v>
      </c>
      <c r="W7" s="18">
        <v>59</v>
      </c>
      <c r="X7" s="22">
        <f>SUM(Y7:AA7)</f>
        <v>68</v>
      </c>
      <c r="Y7" s="23">
        <v>15</v>
      </c>
      <c r="Z7" s="23">
        <v>10</v>
      </c>
      <c r="AA7" s="23">
        <v>43</v>
      </c>
    </row>
    <row r="8" ht="25" customHeight="1" spans="1:27">
      <c r="A8" s="16" t="s">
        <v>17</v>
      </c>
      <c r="B8" s="36">
        <v>28</v>
      </c>
      <c r="C8" s="37">
        <f>SUM(D8:E8)</f>
        <v>2730</v>
      </c>
      <c r="D8" s="37">
        <v>909</v>
      </c>
      <c r="E8" s="37">
        <v>1821</v>
      </c>
      <c r="F8" s="38">
        <v>0.5</v>
      </c>
      <c r="G8" s="38">
        <v>0.5</v>
      </c>
      <c r="H8" s="39">
        <v>0.6</v>
      </c>
      <c r="I8" s="39">
        <v>0.1</v>
      </c>
      <c r="J8" s="39">
        <v>0.3</v>
      </c>
      <c r="K8" s="46">
        <v>0.5</v>
      </c>
      <c r="L8" s="46">
        <v>0.5</v>
      </c>
      <c r="M8" s="47">
        <v>0.1</v>
      </c>
      <c r="N8" s="47">
        <v>0.45</v>
      </c>
      <c r="O8" s="47">
        <v>0.45</v>
      </c>
      <c r="P8" s="17">
        <f>SUM(Q8:T8)</f>
        <v>318</v>
      </c>
      <c r="Q8" s="18">
        <v>159</v>
      </c>
      <c r="R8" s="18">
        <v>61</v>
      </c>
      <c r="S8" s="18">
        <v>40</v>
      </c>
      <c r="T8" s="18">
        <v>58</v>
      </c>
      <c r="U8" s="17">
        <f>SUM(V8:W8)</f>
        <v>296</v>
      </c>
      <c r="V8" s="18">
        <v>217</v>
      </c>
      <c r="W8" s="18">
        <v>79</v>
      </c>
      <c r="X8" s="22">
        <f>SUM(Y8:AA8)</f>
        <v>-36</v>
      </c>
      <c r="Y8" s="23">
        <v>-58</v>
      </c>
      <c r="Z8" s="23">
        <v>-18</v>
      </c>
      <c r="AA8" s="23">
        <v>40</v>
      </c>
    </row>
    <row r="9" ht="25" customHeight="1" spans="1:27">
      <c r="A9" s="16" t="s">
        <v>18</v>
      </c>
      <c r="B9" s="36">
        <v>28</v>
      </c>
      <c r="C9" s="37">
        <f>SUM(D9:E9)</f>
        <v>893</v>
      </c>
      <c r="D9" s="37">
        <v>467</v>
      </c>
      <c r="E9" s="37">
        <v>426</v>
      </c>
      <c r="F9" s="38">
        <v>0.5</v>
      </c>
      <c r="G9" s="38">
        <v>0.5</v>
      </c>
      <c r="H9" s="39">
        <v>0.6</v>
      </c>
      <c r="I9" s="39">
        <v>0.1</v>
      </c>
      <c r="J9" s="39">
        <v>0.3</v>
      </c>
      <c r="K9" s="46">
        <v>0.5</v>
      </c>
      <c r="L9" s="46">
        <v>0.5</v>
      </c>
      <c r="M9" s="47">
        <v>0.3</v>
      </c>
      <c r="N9" s="47">
        <v>0.55</v>
      </c>
      <c r="O9" s="47">
        <v>0.15</v>
      </c>
      <c r="P9" s="17">
        <f>SUM(Q9:T9)</f>
        <v>100</v>
      </c>
      <c r="Q9" s="18">
        <v>50</v>
      </c>
      <c r="R9" s="18">
        <v>23</v>
      </c>
      <c r="S9" s="18">
        <v>15</v>
      </c>
      <c r="T9" s="18">
        <v>12</v>
      </c>
      <c r="U9" s="17">
        <f>SUM(V9:W9)</f>
        <v>78</v>
      </c>
      <c r="V9" s="18">
        <v>53</v>
      </c>
      <c r="W9" s="18">
        <v>25</v>
      </c>
      <c r="X9" s="22">
        <f>SUM(Y9:AA9)</f>
        <v>10</v>
      </c>
      <c r="Y9" s="23">
        <v>-3</v>
      </c>
      <c r="Z9" s="23">
        <v>-2</v>
      </c>
      <c r="AA9" s="23">
        <v>15</v>
      </c>
    </row>
    <row r="10" ht="25" customHeight="1" spans="1:27">
      <c r="A10" s="16" t="s">
        <v>19</v>
      </c>
      <c r="B10" s="36">
        <v>40</v>
      </c>
      <c r="C10" s="37">
        <f>SUM(D10:E10)</f>
        <v>221</v>
      </c>
      <c r="D10" s="37">
        <v>105</v>
      </c>
      <c r="E10" s="37">
        <v>116</v>
      </c>
      <c r="F10" s="38">
        <v>0.5</v>
      </c>
      <c r="G10" s="38">
        <v>0.5</v>
      </c>
      <c r="H10" s="39">
        <v>0.9</v>
      </c>
      <c r="I10" s="39">
        <v>0.1</v>
      </c>
      <c r="J10" s="39">
        <v>0</v>
      </c>
      <c r="K10" s="46">
        <v>0.5</v>
      </c>
      <c r="L10" s="46">
        <v>0.5</v>
      </c>
      <c r="M10" s="47">
        <v>0.1</v>
      </c>
      <c r="N10" s="47">
        <v>0.45</v>
      </c>
      <c r="O10" s="47">
        <v>0.45</v>
      </c>
      <c r="P10" s="17">
        <f>SUM(Q10:T10)</f>
        <v>25</v>
      </c>
      <c r="Q10" s="18">
        <v>13</v>
      </c>
      <c r="R10" s="18">
        <v>7</v>
      </c>
      <c r="S10" s="18">
        <v>3</v>
      </c>
      <c r="T10" s="18">
        <v>2</v>
      </c>
      <c r="U10" s="17">
        <f>SUM(V10:W10)</f>
        <v>15</v>
      </c>
      <c r="V10" s="18">
        <v>10</v>
      </c>
      <c r="W10" s="18">
        <v>5</v>
      </c>
      <c r="X10" s="22">
        <f>SUM(Y10:AA10)</f>
        <v>8</v>
      </c>
      <c r="Y10" s="23">
        <v>3</v>
      </c>
      <c r="Z10" s="23">
        <v>2</v>
      </c>
      <c r="AA10" s="23">
        <v>3</v>
      </c>
    </row>
    <row r="11" spans="1:15">
      <c r="A11" s="40"/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6:15"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6:15"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6:15">
      <c r="F14" s="41"/>
      <c r="G14" s="41"/>
      <c r="H14" s="41"/>
      <c r="I14" s="41"/>
      <c r="J14" s="41"/>
      <c r="K14" s="41"/>
      <c r="L14" s="41"/>
      <c r="M14" s="41"/>
      <c r="N14" s="41"/>
      <c r="O14" s="41"/>
    </row>
  </sheetData>
  <mergeCells count="10">
    <mergeCell ref="A2:AA2"/>
    <mergeCell ref="F3:O3"/>
    <mergeCell ref="F4:J4"/>
    <mergeCell ref="K4:O4"/>
    <mergeCell ref="A3:A5"/>
    <mergeCell ref="B3:B5"/>
    <mergeCell ref="C3:E4"/>
    <mergeCell ref="U3:W4"/>
    <mergeCell ref="P3:T4"/>
    <mergeCell ref="X3:AA4"/>
  </mergeCells>
  <pageMargins left="0.75" right="0.75" top="1" bottom="1" header="0.5" footer="0.5"/>
  <pageSetup paperSize="9" scale="68" fitToHeight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X6" sqref="X6"/>
    </sheetView>
  </sheetViews>
  <sheetFormatPr defaultColWidth="9" defaultRowHeight="14.25"/>
  <cols>
    <col min="1" max="1" width="11.25" customWidth="1"/>
    <col min="2" max="2" width="7.375" customWidth="1"/>
    <col min="3" max="3" width="5.75" customWidth="1"/>
    <col min="4" max="4" width="6.125" customWidth="1"/>
    <col min="5" max="5" width="5.875" customWidth="1"/>
    <col min="6" max="6" width="7" customWidth="1"/>
    <col min="7" max="7" width="6.625" customWidth="1"/>
    <col min="8" max="8" width="7" customWidth="1"/>
    <col min="9" max="9" width="6.75" customWidth="1"/>
    <col min="10" max="10" width="7" customWidth="1"/>
    <col min="11" max="12" width="6.625" customWidth="1"/>
    <col min="13" max="13" width="7.375" customWidth="1"/>
  </cols>
  <sheetData>
    <row r="1" ht="20.25" spans="1:6">
      <c r="A1" s="2" t="s">
        <v>61</v>
      </c>
      <c r="B1" s="3"/>
      <c r="C1" s="3"/>
      <c r="D1" s="3"/>
      <c r="E1" s="3"/>
      <c r="F1" s="3"/>
    </row>
    <row r="2" ht="27" customHeight="1" spans="1:13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:13">
      <c r="A3" s="5" t="s">
        <v>27</v>
      </c>
      <c r="B3" s="6" t="s">
        <v>63</v>
      </c>
      <c r="C3" s="7"/>
      <c r="D3" s="7"/>
      <c r="E3" s="7"/>
      <c r="F3" s="7"/>
      <c r="G3" s="8" t="s">
        <v>64</v>
      </c>
      <c r="H3" s="9"/>
      <c r="I3" s="19"/>
      <c r="J3" s="20" t="s">
        <v>5</v>
      </c>
      <c r="K3" s="20"/>
      <c r="L3" s="20"/>
      <c r="M3" s="20"/>
    </row>
    <row r="4" ht="22.5" customHeight="1" spans="1:13">
      <c r="A4" s="5"/>
      <c r="B4" s="6" t="s">
        <v>65</v>
      </c>
      <c r="C4" s="7"/>
      <c r="D4" s="7"/>
      <c r="E4" s="7"/>
      <c r="F4" s="10"/>
      <c r="G4" s="11"/>
      <c r="H4" s="12"/>
      <c r="I4" s="21"/>
      <c r="J4" s="20"/>
      <c r="K4" s="20"/>
      <c r="L4" s="20"/>
      <c r="M4" s="20"/>
    </row>
    <row r="5" ht="23.25" customHeight="1" spans="1:13">
      <c r="A5" s="5"/>
      <c r="B5" s="13" t="s">
        <v>49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49</v>
      </c>
      <c r="H5" s="13" t="s">
        <v>7</v>
      </c>
      <c r="I5" s="13" t="s">
        <v>8</v>
      </c>
      <c r="J5" s="13" t="s">
        <v>49</v>
      </c>
      <c r="K5" s="13" t="s">
        <v>7</v>
      </c>
      <c r="L5" s="13" t="s">
        <v>8</v>
      </c>
      <c r="M5" s="13" t="s">
        <v>9</v>
      </c>
    </row>
    <row r="6" s="1" customFormat="1" ht="25" customHeight="1" spans="1:13">
      <c r="A6" s="14" t="s">
        <v>12</v>
      </c>
      <c r="B6" s="15">
        <f>SUM(C6:F6)</f>
        <v>2835</v>
      </c>
      <c r="C6" s="15">
        <f>SUM(C7:C10)</f>
        <v>1069</v>
      </c>
      <c r="D6" s="15">
        <f>SUM(D7:D10)</f>
        <v>334</v>
      </c>
      <c r="E6" s="15">
        <f>SUM(E7:E10)</f>
        <v>757</v>
      </c>
      <c r="F6" s="15">
        <f>SUM(F7:F10)</f>
        <v>675</v>
      </c>
      <c r="G6" s="15">
        <v>1431</v>
      </c>
      <c r="H6" s="15">
        <v>598</v>
      </c>
      <c r="I6" s="15">
        <v>833</v>
      </c>
      <c r="J6" s="22">
        <f t="shared" ref="J6:J10" si="0">SUM(K6:M6)</f>
        <v>729</v>
      </c>
      <c r="K6" s="22">
        <f>SUM(K7:K10)</f>
        <v>471</v>
      </c>
      <c r="L6" s="22">
        <f>SUM(L7:L10)</f>
        <v>-499</v>
      </c>
      <c r="M6" s="22">
        <f>SUM(M7:M10)</f>
        <v>757</v>
      </c>
    </row>
    <row r="7" ht="25" customHeight="1" spans="1:13">
      <c r="A7" s="16" t="s">
        <v>16</v>
      </c>
      <c r="B7" s="17">
        <f>SUM(C7:F7)</f>
        <v>1211</v>
      </c>
      <c r="C7" s="18">
        <v>535</v>
      </c>
      <c r="D7" s="18">
        <v>184</v>
      </c>
      <c r="E7" s="18">
        <v>289</v>
      </c>
      <c r="F7" s="18">
        <v>203</v>
      </c>
      <c r="G7" s="17">
        <v>672</v>
      </c>
      <c r="H7" s="18">
        <v>367</v>
      </c>
      <c r="I7" s="18">
        <v>305</v>
      </c>
      <c r="J7" s="22">
        <f t="shared" si="0"/>
        <v>336</v>
      </c>
      <c r="K7" s="23">
        <f>C7-H7</f>
        <v>168</v>
      </c>
      <c r="L7" s="23">
        <f>D7-I7</f>
        <v>-121</v>
      </c>
      <c r="M7" s="18">
        <v>289</v>
      </c>
    </row>
    <row r="8" ht="25" customHeight="1" spans="1:13">
      <c r="A8" s="16" t="s">
        <v>17</v>
      </c>
      <c r="B8" s="17">
        <f>SUM(C8:F8)</f>
        <v>1491</v>
      </c>
      <c r="C8" s="18">
        <v>451</v>
      </c>
      <c r="D8" s="18">
        <v>127</v>
      </c>
      <c r="E8" s="18">
        <v>452</v>
      </c>
      <c r="F8" s="18">
        <v>461</v>
      </c>
      <c r="G8" s="17">
        <v>664</v>
      </c>
      <c r="H8" s="18">
        <v>154</v>
      </c>
      <c r="I8" s="18">
        <v>510</v>
      </c>
      <c r="J8" s="22">
        <f t="shared" si="0"/>
        <v>366</v>
      </c>
      <c r="K8" s="23">
        <f>C8-H8</f>
        <v>297</v>
      </c>
      <c r="L8" s="23">
        <f>D8-I8</f>
        <v>-383</v>
      </c>
      <c r="M8" s="18">
        <v>452</v>
      </c>
    </row>
    <row r="9" ht="25" customHeight="1" spans="1:13">
      <c r="A9" s="16" t="s">
        <v>18</v>
      </c>
      <c r="B9" s="17">
        <f>SUM(C9:F9)</f>
        <v>106</v>
      </c>
      <c r="C9" s="18">
        <v>66</v>
      </c>
      <c r="D9" s="18">
        <v>18</v>
      </c>
      <c r="E9" s="18">
        <v>13</v>
      </c>
      <c r="F9" s="18">
        <v>9</v>
      </c>
      <c r="G9" s="17">
        <v>77</v>
      </c>
      <c r="H9" s="18">
        <v>63</v>
      </c>
      <c r="I9" s="18">
        <v>14</v>
      </c>
      <c r="J9" s="22">
        <f t="shared" si="0"/>
        <v>20</v>
      </c>
      <c r="K9" s="23">
        <f>C9-H9</f>
        <v>3</v>
      </c>
      <c r="L9" s="23">
        <f>D9-I9</f>
        <v>4</v>
      </c>
      <c r="M9" s="18">
        <v>13</v>
      </c>
    </row>
    <row r="10" ht="25" customHeight="1" spans="1:13">
      <c r="A10" s="16" t="s">
        <v>19</v>
      </c>
      <c r="B10" s="17">
        <f>SUM(C10:F10)</f>
        <v>27</v>
      </c>
      <c r="C10" s="18">
        <v>17</v>
      </c>
      <c r="D10" s="18">
        <v>5</v>
      </c>
      <c r="E10" s="18">
        <v>3</v>
      </c>
      <c r="F10" s="18">
        <v>2</v>
      </c>
      <c r="G10" s="17">
        <v>18</v>
      </c>
      <c r="H10" s="18">
        <v>14</v>
      </c>
      <c r="I10" s="18">
        <v>4</v>
      </c>
      <c r="J10" s="22">
        <f t="shared" si="0"/>
        <v>7</v>
      </c>
      <c r="K10" s="23">
        <f>C10-H10</f>
        <v>3</v>
      </c>
      <c r="L10" s="23">
        <f>D10-I10</f>
        <v>1</v>
      </c>
      <c r="M10" s="18">
        <v>3</v>
      </c>
    </row>
  </sheetData>
  <mergeCells count="6">
    <mergeCell ref="A2:M2"/>
    <mergeCell ref="B3:F3"/>
    <mergeCell ref="B4:F4"/>
    <mergeCell ref="A3:A5"/>
    <mergeCell ref="G3:I4"/>
    <mergeCell ref="J3:M4"/>
  </mergeCells>
  <printOptions horizontalCentered="1"/>
  <pageMargins left="0.75" right="0.75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不语1419818577</cp:lastModifiedBy>
  <cp:revision>1</cp:revision>
  <dcterms:created xsi:type="dcterms:W3CDTF">1996-12-17T01:32:00Z</dcterms:created>
  <cp:lastPrinted>2016-08-26T08:17:00Z</cp:lastPrinted>
  <dcterms:modified xsi:type="dcterms:W3CDTF">2017-11-29T07:48:48Z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